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270"/>
  </bookViews>
  <sheets>
    <sheet name="Лист1" sheetId="1" r:id="rId1"/>
    <sheet name="Лист2" sheetId="2" r:id="rId2"/>
    <sheet name="Лист3" sheetId="3" r:id="rId3"/>
  </sheets>
  <definedNames>
    <definedName name="_ftn1" localSheetId="0">Лист1!$A$214</definedName>
    <definedName name="_ftnref1" localSheetId="0">Лист1!#REF!</definedName>
  </definedNames>
  <calcPr calcId="144525"/>
</workbook>
</file>

<file path=xl/calcChain.xml><?xml version="1.0" encoding="utf-8"?>
<calcChain xmlns="http://schemas.openxmlformats.org/spreadsheetml/2006/main">
  <c r="J15" i="1" l="1"/>
  <c r="J13" i="1"/>
  <c r="E96" i="1" l="1"/>
  <c r="F130" i="1"/>
  <c r="E102" i="1"/>
  <c r="E99" i="1"/>
  <c r="E135" i="1" l="1"/>
  <c r="F133" i="1"/>
  <c r="F100" i="1"/>
  <c r="E38" i="1"/>
  <c r="E35" i="1"/>
  <c r="E184" i="1" l="1"/>
  <c r="F137" i="1"/>
  <c r="E80" i="1"/>
  <c r="E77" i="1"/>
  <c r="E74" i="1"/>
  <c r="E197" i="1" l="1"/>
  <c r="K15" i="1" l="1"/>
  <c r="E142" i="1" l="1"/>
  <c r="F45" i="1"/>
  <c r="E120" i="1" l="1"/>
  <c r="E105" i="1"/>
  <c r="E92" i="1"/>
  <c r="E89" i="1"/>
  <c r="E42" i="1"/>
  <c r="E220" i="1" l="1"/>
  <c r="E214" i="1"/>
  <c r="E210" i="1"/>
  <c r="E203" i="1"/>
  <c r="E200" i="1"/>
  <c r="E194" i="1"/>
  <c r="E181" i="1" l="1"/>
  <c r="E174" i="1"/>
  <c r="E177" i="1" s="1"/>
  <c r="E171" i="1"/>
  <c r="E167" i="1" l="1"/>
  <c r="E162" i="1"/>
  <c r="E154" i="1"/>
  <c r="E153" i="1"/>
  <c r="F131" i="1"/>
  <c r="E128" i="1"/>
  <c r="E125" i="1"/>
  <c r="E108" i="1"/>
  <c r="E61" i="1" l="1"/>
  <c r="E57" i="1"/>
  <c r="E27" i="1"/>
  <c r="F32" i="1"/>
  <c r="E30" i="1"/>
  <c r="K11" i="1" l="1"/>
  <c r="J11" i="1"/>
  <c r="J8" i="1"/>
  <c r="E224" i="1"/>
  <c r="E192" i="1"/>
  <c r="F190" i="1"/>
  <c r="F138" i="1" l="1"/>
  <c r="E22" i="1"/>
  <c r="J9" i="1"/>
</calcChain>
</file>

<file path=xl/comments1.xml><?xml version="1.0" encoding="utf-8"?>
<comments xmlns="http://schemas.openxmlformats.org/spreadsheetml/2006/main">
  <authors>
    <author>kit</author>
  </authors>
  <commentList>
    <comment ref="J12" author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J17" authorId="0">
      <text>
        <r>
          <rPr>
            <sz val="9"/>
            <color indexed="81"/>
            <rFont val="Tahoma"/>
            <family val="2"/>
            <charset val="204"/>
          </rPr>
          <t xml:space="preserve">Введите дату опубликования решения о назначении выборов
</t>
        </r>
      </text>
    </comment>
  </commentList>
</comments>
</file>

<file path=xl/sharedStrings.xml><?xml version="1.0" encoding="utf-8"?>
<sst xmlns="http://schemas.openxmlformats.org/spreadsheetml/2006/main" count="449" uniqueCount="350">
  <si>
    <t>Дата официального опубликования (публикации) решения о назначении выборов</t>
  </si>
  <si>
    <t>№ п/п</t>
  </si>
  <si>
    <t>Содержание мероприятия</t>
  </si>
  <si>
    <t>Исполнители</t>
  </si>
  <si>
    <t>(не позднее чем за 40 дней до дня голосования)</t>
  </si>
  <si>
    <t>Сразу после назначения дня голосования</t>
  </si>
  <si>
    <t>Не позднее</t>
  </si>
  <si>
    <t>(не позднее дня, предшествующего дню голосования)</t>
  </si>
  <si>
    <t>Выдвижение и регистрация кандидатов</t>
  </si>
  <si>
    <t>В течение трёх дней со дня приёма документов</t>
  </si>
  <si>
    <t>и не позднее</t>
  </si>
  <si>
    <t>Срок исполнения</t>
  </si>
  <si>
    <t>1.</t>
  </si>
  <si>
    <t>2.</t>
  </si>
  <si>
    <t>3.</t>
  </si>
  <si>
    <t>5.</t>
  </si>
  <si>
    <t>6.</t>
  </si>
  <si>
    <t>7.</t>
  </si>
  <si>
    <t>9.</t>
  </si>
  <si>
    <t>13.</t>
  </si>
  <si>
    <t>14.</t>
  </si>
  <si>
    <t>по</t>
  </si>
  <si>
    <t>15.</t>
  </si>
  <si>
    <t>16.</t>
  </si>
  <si>
    <t>17.</t>
  </si>
  <si>
    <t>18.</t>
  </si>
  <si>
    <t>19.</t>
  </si>
  <si>
    <t>20.</t>
  </si>
  <si>
    <t>21.</t>
  </si>
  <si>
    <t>22.</t>
  </si>
  <si>
    <t>23.</t>
  </si>
  <si>
    <t>24.</t>
  </si>
  <si>
    <t>25.</t>
  </si>
  <si>
    <t>26.</t>
  </si>
  <si>
    <t>После принятия решения о регистрации кандидата</t>
  </si>
  <si>
    <t>27.</t>
  </si>
  <si>
    <t>Избирательное объединение</t>
  </si>
  <si>
    <t>28.</t>
  </si>
  <si>
    <t>Статус кандидатов</t>
  </si>
  <si>
    <t>29.</t>
  </si>
  <si>
    <t>Избирательные объединения</t>
  </si>
  <si>
    <t>30.</t>
  </si>
  <si>
    <t>31.</t>
  </si>
  <si>
    <t>Кандидат</t>
  </si>
  <si>
    <t>32.</t>
  </si>
  <si>
    <t>33.</t>
  </si>
  <si>
    <t>34.</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</si>
  <si>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</si>
  <si>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</si>
  <si>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</si>
  <si>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37.</t>
  </si>
  <si>
    <t>38.</t>
  </si>
  <si>
    <t>39.</t>
  </si>
  <si>
    <t>40.</t>
  </si>
  <si>
    <t>41.</t>
  </si>
  <si>
    <t>Информирование избирателей и предвыборная агитация</t>
  </si>
  <si>
    <t>42.</t>
  </si>
  <si>
    <t>43.</t>
  </si>
  <si>
    <t>(не позднее чем за 10 дней до дня голосования)</t>
  </si>
  <si>
    <t>44.</t>
  </si>
  <si>
    <t>45.</t>
  </si>
  <si>
    <t>46.</t>
  </si>
  <si>
    <t>Зарегистрированные кандидаты</t>
  </si>
  <si>
    <t>47.</t>
  </si>
  <si>
    <t>(не позднее чем за 30 дней до дня голосования)</t>
  </si>
  <si>
    <t>48.</t>
  </si>
  <si>
    <t>49.</t>
  </si>
  <si>
    <t>50.</t>
  </si>
  <si>
    <t>51.</t>
  </si>
  <si>
    <t>52.</t>
  </si>
  <si>
    <t>53.</t>
  </si>
  <si>
    <t>54.</t>
  </si>
  <si>
    <t>55.</t>
  </si>
  <si>
    <t>56.</t>
  </si>
  <si>
    <t>57.</t>
  </si>
  <si>
    <t>Не позднее дня, следующего за днём предоставления помещения</t>
  </si>
  <si>
    <t>58.</t>
  </si>
  <si>
    <t>59.</t>
  </si>
  <si>
    <t>60.</t>
  </si>
  <si>
    <t>61.</t>
  </si>
  <si>
    <t>(в день голосования и в день, предшествующий дню голосования)</t>
  </si>
  <si>
    <t>Финансирование выборов</t>
  </si>
  <si>
    <t>62.</t>
  </si>
  <si>
    <t>63.</t>
  </si>
  <si>
    <t>64.</t>
  </si>
  <si>
    <t>65.</t>
  </si>
  <si>
    <t>66.</t>
  </si>
  <si>
    <t>67.</t>
  </si>
  <si>
    <t>Кандидаты</t>
  </si>
  <si>
    <t>68.</t>
  </si>
  <si>
    <t>69.</t>
  </si>
  <si>
    <t>Не позднее чем через 10 дней со дня поступления пожертвования на специальный избирательный счет</t>
  </si>
  <si>
    <t>70.</t>
  </si>
  <si>
    <t>82.</t>
  </si>
  <si>
    <t>Голосование и определение результатов выборов</t>
  </si>
  <si>
    <t>83.</t>
  </si>
  <si>
    <t>84.</t>
  </si>
  <si>
    <t>85.</t>
  </si>
  <si>
    <t>86.</t>
  </si>
  <si>
    <t>87.</t>
  </si>
  <si>
    <t>88.</t>
  </si>
  <si>
    <t>89.</t>
  </si>
  <si>
    <t>90.</t>
  </si>
  <si>
    <t>91.</t>
  </si>
  <si>
    <t>92.</t>
  </si>
  <si>
    <t>93.</t>
  </si>
  <si>
    <t>Немедленно после подписания протокола об итогах голосования</t>
  </si>
  <si>
    <t>94.</t>
  </si>
  <si>
    <t>95.</t>
  </si>
  <si>
    <t>Зарегистрированный кандидат, избранный депутатом представительного органа муниципального образования</t>
  </si>
  <si>
    <t>В течение одних суток после определения результатов выборов</t>
  </si>
  <si>
    <t>(в течение двух месяцев со дня голосования)</t>
  </si>
  <si>
    <t>Списки избирателей</t>
  </si>
  <si>
    <t>Избирательные участки</t>
  </si>
  <si>
    <t>(не позднее чем за 11 дней до дня голосования)</t>
  </si>
  <si>
    <t>4.</t>
  </si>
  <si>
    <t>(за 10 дней до дня голосования)</t>
  </si>
  <si>
    <t>Главное управление Министерства юстиции Российской Федерации по Новосибирской области</t>
  </si>
  <si>
    <t>Незамедлительно после приема документов</t>
  </si>
  <si>
    <t>В течение одних суток с момента принятия  решения о заверении списка кандидатов</t>
  </si>
  <si>
    <t>В течении трех дней после представления в комиссию документов на регистрацию уполномоченного представителя по финансовым вопросам</t>
  </si>
  <si>
    <t>Незамедлительно после получения избирательной комиссией уведомления о выдвижении кандидата</t>
  </si>
  <si>
    <t>(не позднее чем за 65 дней до дня голосования)</t>
  </si>
  <si>
    <t>Кандидаты, уполномоченные представители избирательных объеденений</t>
  </si>
  <si>
    <t>После приема документов для регистрации кандидата</t>
  </si>
  <si>
    <t>Рекомендуется в течение 6 дней со дня представления документов для регистрации</t>
  </si>
  <si>
    <t>Не позднее чем за 3 дня до дня заседания избирательной комиссии, на котором должен рассматриваться вопрос о регистрации кандидата</t>
  </si>
  <si>
    <t>Кандидаты, избирательные объединения</t>
  </si>
  <si>
    <t>В течении 10 дней со дня приема документов, необходимых для регистрации кандидата</t>
  </si>
  <si>
    <t xml:space="preserve">В течение 1 суток с момента принятия решения </t>
  </si>
  <si>
    <t>До начала регистрации кандидатов</t>
  </si>
  <si>
    <t>В течение 48 часов с момента регистрации кандидатов</t>
  </si>
  <si>
    <t>Не позднее чем через 5 дней со дня регистрации</t>
  </si>
  <si>
    <t>(не позднее чем на 10 день после дня официального опубликования решения о назначении выборов)</t>
  </si>
  <si>
    <t>Управление Роскомнадзора по Сибирскому Федеральному округу</t>
  </si>
  <si>
    <t>(не позднее чем на 15 день после дня официального опубликования решения о назначении выборов)</t>
  </si>
  <si>
    <t xml:space="preserve">Со дня принятия избирательным объединением решения о выдвижении кандидата, кандидатов и
</t>
  </si>
  <si>
    <t xml:space="preserve"> до 00.00 часов</t>
  </si>
  <si>
    <t>до 00.00 часов</t>
  </si>
  <si>
    <t>(не позднее чем через 30 дней со дня официального опубликования решения о назначении выборов)</t>
  </si>
  <si>
    <t>Организации телерадиовещания, редакции периодических печатных изданий, сетевых изданий</t>
  </si>
  <si>
    <t>(не позднее чем через 10 дней со дня голосования)</t>
  </si>
  <si>
    <t>Организации, осуществляющие выпуск средств массовой информации, редакции сетевых изданий независимо от формы собственности</t>
  </si>
  <si>
    <t>Организации, осуществляющие выпуск средств массовой информации, редакции сетевых изданий</t>
  </si>
  <si>
    <t>Собственник, владелец помещения</t>
  </si>
  <si>
    <t>В течение 2 суток с момента получения уведомления</t>
  </si>
  <si>
    <t>Организации, индивидуальные предприниматели</t>
  </si>
  <si>
    <t>До начала распространения соответствующих агитационных материалов</t>
  </si>
  <si>
    <t>Политическая партия</t>
  </si>
  <si>
    <t>(в течение 5 дней до дня голосования, а также в день голосования)</t>
  </si>
  <si>
    <t>Редакции средств массовой информации, граждане и организации</t>
  </si>
  <si>
    <t>(в день голосования до момента окончания голосования на территории соответствующего избирательного округа)</t>
  </si>
  <si>
    <t xml:space="preserve">Кандидаты, избирательные объединения, иные физические и юридические лица </t>
  </si>
  <si>
    <t>(не позднее чем в десятидневный срок со дня официального опубликования решения о назначении выборов)</t>
  </si>
  <si>
    <t>Переодически по требованию соответствующей избирательной комиссии, кандидата</t>
  </si>
  <si>
    <t>Филиалы публичного акционерного общества "Сбербанк России"</t>
  </si>
  <si>
    <t>В трехдневный срок, а за 3 дня до дня голосования – немедленно, со дня поступления представления соответствующей избирательной комиссии, требования кандидата</t>
  </si>
  <si>
    <t>В течение трех дней со дня получения указанных сведений</t>
  </si>
  <si>
    <t>Редакции муниципальных переодических печатных изданий</t>
  </si>
  <si>
    <t>В пятидневный срок со дня поступления представления соответствующей избирательной комиссии</t>
  </si>
  <si>
    <t>Органы регистрационного учета граждан Российской Федерации по месту пребывания и по месту жительства в пределах Российской Федерации, органы исполнительной власти, осуществляющие государственную регистрацию юридических лиц либо уполномоченные в сфере регистрации некоммерческих организаций</t>
  </si>
  <si>
    <t>Одновременно с представлением документов для регистрации кандидата</t>
  </si>
  <si>
    <t>Не позднее чем через 5 дней со дня получения финансовых отчетов кандидатов</t>
  </si>
  <si>
    <t>Не позднее чем через 30 дней со дня официального опубликования результатов выборов</t>
  </si>
  <si>
    <t>Не позднее чем через 2 месяца со дня официального опубликования результатов выборов</t>
  </si>
  <si>
    <t>(по истечении 60 дней со дня голосования)</t>
  </si>
  <si>
    <t>71.</t>
  </si>
  <si>
    <t>(не позднее чем за 20 дней до дня голосования)</t>
  </si>
  <si>
    <t>72.</t>
  </si>
  <si>
    <t>73.</t>
  </si>
  <si>
    <t>Полиграфическая организация</t>
  </si>
  <si>
    <t>74.</t>
  </si>
  <si>
    <t>Не позднее чем за 2 дня до дня получения избирательных бюллетеней от соответствующей полиграфической организации</t>
  </si>
  <si>
    <t>75.</t>
  </si>
  <si>
    <t>76.</t>
  </si>
  <si>
    <t>78.</t>
  </si>
  <si>
    <t>(в любое время в течение 10 дней до дня голосования, но не позднее чем за шесть часов до окончания времени голосования)</t>
  </si>
  <si>
    <t>Избиратели</t>
  </si>
  <si>
    <t xml:space="preserve">после 20.00 часов </t>
  </si>
  <si>
    <t>Незамедлительно после подписания протокола об итогах голосования и выдачи его заверенных копий лицам, имеющим право на их получение</t>
  </si>
  <si>
    <t>(не позднее чем через 7 дней после дня голосования)</t>
  </si>
  <si>
    <t>Незамедлительно после подписания протокола о результатах выборов, сводной таблицы о результатах выборов и выдачи их заверенных копий лицам, имеющим право на их получение</t>
  </si>
  <si>
    <t>(не позднее чем через 2 недели после дня голосования)</t>
  </si>
  <si>
    <t>(не позднее чем через один месяц со дня голосования)</t>
  </si>
  <si>
    <t>(после дня официального опубликования решения о назначении выборов)</t>
  </si>
  <si>
    <t>10.</t>
  </si>
  <si>
    <t>11.</t>
  </si>
  <si>
    <t>В течение одних суток с момента принятия решения о заверении списка кандидатов, либо об отказе в заверении списка кандидатов</t>
  </si>
  <si>
    <t>12.</t>
  </si>
  <si>
    <t>Собственник, владелец помещения, указанного в п.45 настоящего календарного плана</t>
  </si>
  <si>
    <t>В течение 10 дней со дня поступления пожертвования на специальный избирательный счет</t>
  </si>
  <si>
    <t>(дважды: за 15 и 5 дней до дня голосования)</t>
  </si>
  <si>
    <t>Составление списков избирателей с использованием ГАС "Выборы" отдельно по каждому избирательному участку
(ч.ч. 1, 9 ст. 16 Закона области)</t>
  </si>
  <si>
    <t>ИКМО</t>
  </si>
  <si>
    <t>с</t>
  </si>
  <si>
    <t>УИК</t>
  </si>
  <si>
    <t>Подписание выверенного и уточненного списка избирателей и его заверение печатью УИК            
(ч. 15 ст. 16 Закона области)</t>
  </si>
  <si>
    <t>Оформление отдельных книг списка избирателей (в случае разделения списка на отдельные книги)           
(ч. 14 ст. 16 Закона области)</t>
  </si>
  <si>
    <t>(не позднее чем через три дня со дня официального опубликования решения о назначении выборов)</t>
  </si>
  <si>
    <t>Избирательные объединения, граждане Российской Федерации, обладающие пассивным избирательным правом</t>
  </si>
  <si>
    <t>ИКМО, ОИК</t>
  </si>
  <si>
    <t>Направление в соответствующие органы представлений о проверке достоверности сведений о кандидатах, представляемых в соответствии с Законом области
(ч. 14 ст. 41 Закона области)</t>
  </si>
  <si>
    <t>ОИК</t>
  </si>
  <si>
    <t>Выдача кандидату письменного разрешения на открытие специального избирательного счета кандидата
(п. 1.6 Инструкции о порядке открытия, ведения и закрытия специальных избирательных счетов)</t>
  </si>
  <si>
    <t>Начинается со дня, следующего за днем получения уведомления ОИК о выдвижении кандидата и представлении документов в порядке, предусмотренном ст. 35 Закона области</t>
  </si>
  <si>
    <t>Не позднее 18.00 часов</t>
  </si>
  <si>
    <t>(не позднее чем за 52 дня до дня голосования до 18 часов по местному времени)</t>
  </si>
  <si>
    <t>Передача кандидату копии итогового протокола проверки подписных листов
(ч. 13 ст. 41 Закона области)</t>
  </si>
  <si>
    <t>Реализация права кандидата, избирательного объединения на внесение уточнений и дополнений в документы, содержащие сведения о кандидате (за исключением подписных листов с подписями избирателей)
(ч. 1 ст. 41 Закона области)</t>
  </si>
  <si>
    <t>Выдача зарегистрированным кандидатам удостоверений о регистрации
(ч. 13 ст. 42 Закона области)</t>
  </si>
  <si>
    <t>Реализация права кандидата, выдвинутого непосредственно, на снятие своей кандидатуры
(ч. 19 ст. 42 Закона области)</t>
  </si>
  <si>
    <t>Кандидаты, выдвинутые непосредственно</t>
  </si>
  <si>
    <t>Агитационный период для избирательного объединения
(ч. 1 ст. 52 Закона области)</t>
  </si>
  <si>
    <t>Агитационный период для кандидата, выдвинутого непосредственно
(ч. 1 ст. 52 Закона области)</t>
  </si>
  <si>
    <t>Выделение специльных мест для размещения печатных агитационных материалов на территории каждого избирательного участка
(ч. 8 ст. 57 Закона области)</t>
  </si>
  <si>
    <t>Финансирование расходов, связанных с подготовкой и проведением выборов, эксплуатацией и развитием средств автоматизации, и обучением организаторов выборов и избирателей
(ч. 1 ст. 59 Закона области)</t>
  </si>
  <si>
    <t>Создание избирательного фонда кандидата
(ч. 1 ст. 60 Закона области)</t>
  </si>
  <si>
    <t>Возврат пожертвований жертвователю с указанием причины возврата, если пожертвование внесено гражданином или юридическим лицом, не имеющими права осуществлять такое пожертвование, либо пожертвование внесено с нарушением требований, предусмотренных Законом области
(ч. 7 ст. 60 Закона области)</t>
  </si>
  <si>
    <t>Предоставление соответствующей избирательной комиссии, кандидату информации о поступлении и расходовании средств, находящихся на избирательном счете данного кандидата
(ч. 10 ст. 62 Закона области)</t>
  </si>
  <si>
    <t>Предоставление соответствующей избирательной комиссии, кандидату заверенных копий первичных финансовых документов, подтверждающих поступление и расходование средств избирательных фондов
(ч. 10 ст. 62 Закона области)</t>
  </si>
  <si>
    <t>Опубликование сведений о поступлении и расходовании средств избирательных фондов кандидатов
(ч. 11 ст. 62 Закона области)</t>
  </si>
  <si>
    <t>Направление в Избирательную комиссию Новосибирской области для размещения в информационно-телекоммуникационной сети "Интернет" сведений о поступлении средств на специальные избирательные счета кандидатов и расходовании этих средств в объеме, установленном постановлением Избирательной комиссии Новосибирской области от 09.06.2015 № 67/531-5
(ч. 13 ст. 60 Закона области)</t>
  </si>
  <si>
    <t>Представление в ОИК итогового финансового отчета, за исключением случая, если кандидат не создавал избирательный фонд в соответствии с частью 1 статьи 60 Закона области
(ч. 12 ст. 62 Закона области)</t>
  </si>
  <si>
    <t>Передача копий финансовых отчетов кандидатов в редакции средств массовой информации для опубликования
(ч. 13 ст. 62 Закона области)</t>
  </si>
  <si>
    <t>(по решению ИКМО)</t>
  </si>
  <si>
    <t>Принятие решения о месте и времени передачи избирательных бюллетеней, изготовленных полиграфической организацией
(ч. 13 ст. 65 Закона области)</t>
  </si>
  <si>
    <t>Оповещение избирателей о времени и месте голосования через средства массовой информации или иным способом
(ч. 2 ст. 66 Закона области)</t>
  </si>
  <si>
    <t>с 8.00 часов до 20.00 часов по местному времени</t>
  </si>
  <si>
    <t>Подача письменного заявления или устного обращения, в том числе переданного при содействии других лиц о предоставлении возможности проголосовать вне помещения для голосования
(ч.ч. 2, 5 ст. 68 Закона области)</t>
  </si>
  <si>
    <t>На итоговом заседании УИК</t>
  </si>
  <si>
    <t>Члены УИК с правом решающего голоса</t>
  </si>
  <si>
    <t>Направление первого экземпляра протокола УИК об итогах голосования в ОИК
(ч. 31 ст. 70 Закона области)</t>
  </si>
  <si>
    <t>Председатель или секретарь УИК либо иной член УИК с правом решающего голоса по поручению председателя УИК</t>
  </si>
  <si>
    <t>Установление общих результатов выборов
(ч. 1 ст. 77 Закона области)</t>
  </si>
  <si>
    <t>Извещение зарегистрированного кандидата, избранного депутатом, об избрании
(ч. 1 ст. 80 Закона области)</t>
  </si>
  <si>
    <t>Представление в ОИК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копий документов, удостоверяющих подачу в установленный срок заявления об освобождении от указанных обязанностей
(ч. 1 ст. 80 Закона области)</t>
  </si>
  <si>
    <t>В пятидневный срок со дня получения извещения ОИК об избрании депутатом</t>
  </si>
  <si>
    <t>Официальное опубликование результатов выборов, а также данных о числе голосов избирателей, полученных каждым из кандидатов, в средствах массовой информации
(ч. 3 ст. 81 Закона области)</t>
  </si>
  <si>
    <t>Регистрация избранного депутата представительного органа муниципального образования и выдача ему удостоверения об избрании депутатом
(ч. 4 ст. 80 Закона области)</t>
  </si>
  <si>
    <t>Официальное опубликование (обнародование) полных данных о результатах выборов, с данными содержащимися в протоколах всех избирательных комиссий об итогах голосования и о результатах выборов
(ч. 4 ст. 81 Закона области)</t>
  </si>
  <si>
    <t>(то есть не позднее</t>
  </si>
  <si>
    <t>Глава местной администрации муниципального района, городского округа, командиры воинских частей</t>
  </si>
  <si>
    <t>С</t>
  </si>
  <si>
    <t>Представление списка избирателей для ознакомления избирателей и его дополнительного уточнения
(ч. 16 ст. 16 Закона области)</t>
  </si>
  <si>
    <t>Председатель, секретарь УИК</t>
  </si>
  <si>
    <t>Председатель УИК</t>
  </si>
  <si>
    <t>Сбор подписей избирателей в поддержку самовыдвижения кандидата
(ч. 1 ст. 39 Закона области)</t>
  </si>
  <si>
    <t xml:space="preserve">Начинается со дня, следующего за днем уведомления соответствующей избирательной комиссии о выдвижении кандидата </t>
  </si>
  <si>
    <t>Представление в ОИК документов для регистрации кандидата
(ч.ч. 1, 1.1 ст. 40 Закона области)</t>
  </si>
  <si>
    <t>Выдача кандидату, уполномоченному представителю избирательного объединения подтверждения в письменной форме о приеме документов для регистрации, в том числе о приеме подписных листов и заявленного количества подписей избирателей, содержащихся в этих подписных листах
(ч. 3 ст. 40 Закона области)</t>
  </si>
  <si>
    <t>Извещение кандидата, избирательного объединения о выявлении неполноты сведений о кандидатах, отсутствии каких-либо документов, представление которых в избирательную комиссию для уведомления о выдвижении кандидата (кандидатов) и их регистрации предусмотрено Законом области, или несоблюдения требований Закона области к оформлению документов
( ч. 1 ст. 41 Закона области)</t>
  </si>
  <si>
    <t>Не позднее чем за 2 суток до заседания избирательной комиссии, на котором должен рассматриваться вопрос о регистрации кандидата</t>
  </si>
  <si>
    <t>Не позднее чем за 1 день до дня заседания избирательной комиссии, на котором должен рассматриваться вопрос о регистрации кандидата</t>
  </si>
  <si>
    <t>Принятие решения о регистрации кандидата либо мотивированного решения об отказе в регистрации
(ч.1 ст. 42 Закона области)</t>
  </si>
  <si>
    <t>Выдача кандидату копии решения об отказе в регистрации кандидата с изложением оснований отказа в регистрации
(ч. 6 ст. 42 Закона области)</t>
  </si>
  <si>
    <t>Представление в ОИК заверенной копии соответствующего приказа (распоряжения) об освобождении кандидата на время его участия в выборах от выполнения должностных или служебных обязанностей
(ч. 2 ст. 44 Закона области)</t>
  </si>
  <si>
    <t>Назначение доверенных лиц кандидата 
(ч. 1 ст. 46 Закона области)</t>
  </si>
  <si>
    <t>Регистрация доверенных лиц кандидата и выдача им удостверений
(ч.ч. 2, 4 ст. 46 Закона области)</t>
  </si>
  <si>
    <t>Представление в ИКМО перечня муниципальных организаций телерадиовещания и муниципальных периодических печатных изданий
(ч. 6. ст. 50 Закона области)</t>
  </si>
  <si>
    <t>Опубликование перечня муниципальных организаций телерадиовещания и муниципальных периодических печатных изданий
(ч. 5 ст. 50 Закона области)</t>
  </si>
  <si>
    <t>Предвыборная агитация на каналах организаций телерадиовещания, в периодических печатных изданиях и в сетевых изданиях
(ч. 2 ст. 52 Закона области)</t>
  </si>
  <si>
    <t>Опубликование сведений о размере (в валюте РФ) и других условиях оплаты эфирного времни, печатной площади, услуг по размещению агитационных материалов, представление в ИКМО этих сведений, информации о дате и об источнике их опубликования, сведений о регистрационном номере и дате выдачи свидетельства о регистрации средства массовой информации и уведомления о готовности предоставить эфирное время, печатную площадь для проведения предвыборной агитации, услуги по размещению агитациооных материалов в сетевом издании
(ч. 6 ст. 53 Закона области)</t>
  </si>
  <si>
    <t xml:space="preserve">Не позднее </t>
  </si>
  <si>
    <t>Представление в ИКМО данных учета объемов и стоимости эфирного времени и печатной площади, предоставленных для проведения предвыборной агитации, объемов и стоимости услуг по размещению агитационных материалов в сетевых изданиях в соответствии с формами такого учета, которые установлены ИКМО
(ч. 8 ст. 53 Закона области)</t>
  </si>
  <si>
    <t>Хранение документов о безвозмездном и платном предоставлении эфирного времени и печатной площади, предоставлении услуг по размещению агитационных материалов в сетевых изданиях
(ч. 9 ст. 53 Закона области)</t>
  </si>
  <si>
    <t>Рассмотрение заявки на предоставление помещения, находящегося в государственной или муниципальной собственности, в собственности организации, имеющей на день официального опубликования решения о назначении выборов в своем уставном (складочном) капитале долю (вклад) РФ, субъктов РФ и (или) муниципальных образований, превышающую (превышающий) 30 %, для встреч зарегистрированных кандидатов, их доверенных лиц с избирателями
(ч. 5 ст. 56 Закона области)</t>
  </si>
  <si>
    <t>Уведомление в письменной форме ИКМО о факте предоставления помещения,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(ч. 4 ст. 56 Закона области)</t>
  </si>
  <si>
    <t>Размещение в информационно-телекоммуникационной  сети «Интернет» информации, содержащейся в уведомлении о факте предоставления зарегистрированному кандидату помещения для проведения агитационного публичного мероприятия, или доведение этой информации до сведения других зарегистрированных кандидатов иным способом
(ч. 4.1 ст. 56 Закона области)</t>
  </si>
  <si>
    <t>Опубликование и представление в ИКМО сведений о размере (в валюте РФ) и других условиях оплаты работ или услуг по изготовлению печатных агитационных материалов
(ч. 2 ст. 57 Закона области)</t>
  </si>
  <si>
    <t>Представление в ОИК экземпляров печатных агитационных материалов или их копий, экземпляров аудиовизуальных агитационных материалов, фотографий или экземпляров иных агитационных материалов, а также сведений о месте нахождения (об адресе места жительства) организации (лица), изготовившей и заказавшей (изготовившего и заказавшего) эти материалы, и копии документа об оплате изготовления данного предвыборного агитационного материала из соответствующего избирательного фонда
(ч. 4 ст. 57 Закона области)</t>
  </si>
  <si>
    <t>Органы местного самоуправления по предложению ОИК</t>
  </si>
  <si>
    <t>Запрет на опубликование (обнародование) результатов опросов общественного мнения, прогнозов результатов выборов, иных исследований, связанных с проводимыми выборами, в том числе их размещение в информационно-телекоммуникационных сетях, доступ к которым не ограничен определеным кругом лиц (включая сеть "Интернет")
(ч. 3 ст. 49 Закона области)</t>
  </si>
  <si>
    <t>Запрет на публикацию (обнародование) данных об итогах голосования, о результатах выборов, в том числе размещение таких данных в информационно-телекомуникационных сетях, доступ к которым не ограничен определеным кругом лиц (включая сеть "Интернет")
(ч. 7 ст. 48 Закона области)</t>
  </si>
  <si>
    <t>Запрет на рекламу, в том числе оплаченную за счет средств соответствующего избирательного фонда, коммерческой и иной не связанной с выборами деятельности с использованием фамилий или изображений кандидатов, а также рекламы с использованием наименований, эмблем и иной символики избирательного объединения, выдвинувшего кандидата
(ч. 4 ст. 58 Закона области)</t>
  </si>
  <si>
    <t>После письменного уведомления соответствующей ОИК о выдвижении (самовыдвижении) кандидата до представления документов для его регистрации в ОИК</t>
  </si>
  <si>
    <t>Перечисление пожертвований, внесенных анонимными жертвователями, в доход местного бюджета
(ч. 7 ст. 60 Закона области)</t>
  </si>
  <si>
    <t>Направление в средства массовой информации для опубликования сведений о поступлении и расходовании средств избирательных фондов кандидатов
(ч. 11 ст. 62 Закона области)</t>
  </si>
  <si>
    <t>Переодически до дня голосования в соответствии с решением ИКМО</t>
  </si>
  <si>
    <t>Проверка на безвозмездной основе сведений, указанных гражданами и юридическими лицами при внесении или перечеслении пожертвований в избирательные фонды, и сообщение о результатах проверки в соответствующую избирательную комиссию
(ч. 16 ст. 62 Закона области)</t>
  </si>
  <si>
    <t>Представление в ОИК первого финансового отчета
(ч. 12 ст. 62 Закона области)</t>
  </si>
  <si>
    <t>Передача избирательных бюллетеней участковым избирательным комиссиям
(ч. 15 ст. 65 Закона области)</t>
  </si>
  <si>
    <t>Подсчет и погашение неиспользованных избирательных бюллетеней, находящихся в УИК 
(ч. 21 ст. 65, ч. 3 ст. 70 Закона области)</t>
  </si>
  <si>
    <t>Подсчет голосов избирателей
(ч. 2 ст. 70 Закона области)</t>
  </si>
  <si>
    <t>(начинается сразу после окончания времени голосования и проводится без перерыва до установления итогов голосования)</t>
  </si>
  <si>
    <t xml:space="preserve">Не позднее  </t>
  </si>
  <si>
    <t>Незамедлительно после определения результатов выборов</t>
  </si>
  <si>
    <t>Направление общих данных о результатах выборов по соответствующему избирательному округу в средства массовой информации
(ч. 2 ст. 81 Закона области)</t>
  </si>
  <si>
    <t>Не позднее чем через три дня после официального опубликования общих результатов выборов и представления избранным кандидатом копии приказа (распоряжения) об освобождении его от обязанностей, несовместимых со статусом депутата</t>
  </si>
  <si>
    <t>В течение пяти дней со дня поступления письменного заявления кандидата  о назначении доверенных лиц вместе с заявлением самих граждан о согласии быть доверенным лицами</t>
  </si>
  <si>
    <t xml:space="preserve">Со дня представления кандидатом в соответствующую ОИК заявления о согласии балотироваться, а в случае, предусмотренном ч. 11 ст. 38 Закона области, - со дня представления в соответствующую ОИК документов, предусмотренных в указанной части и </t>
  </si>
  <si>
    <t>Не менее 3 лет после дня голосования</t>
  </si>
  <si>
    <t>В течении 3 дней со дня подачи заявки зарегистрированным кандидатом</t>
  </si>
  <si>
    <t>Подсчет и погашение неиспользованных избирательных бюллетеней, находящихся в ИКМО, о чем соответствующей избирательной комиссией составляется акт
(ч. 21 ст. 65 Закона области)</t>
  </si>
  <si>
    <t>Подписание протокола УИК об итогах голосования
(ч. 27 ст. 70 Закона области)</t>
  </si>
  <si>
    <t>Выдача заверенных копий протокола УИК об итогах голосования лицам, имеющим право на их получение
(ч. 30 ст. 70 Закона области)</t>
  </si>
  <si>
    <t>Глава местной администрации муниципального района, городского округа, а при проведении выборов депутатов представительного органа поселенипя – глава местной администрации поселения</t>
  </si>
  <si>
    <t>Подсчет и погашение неиспользованных избирательных бюллетеней, находящихся в ОИК, о чем соответствующей избирательной комиссией составляется акт
(ч. 21 ст. 65 Закона области)</t>
  </si>
  <si>
    <r>
      <t xml:space="preserve">Опубликование списка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избирательных комиссий и помещений для голосования 
(ч. 6 ст. 19 Закона Новосибирской области "О выборах депутатов представительных органов муниципальных образований в Новосибирской области", </t>
    </r>
    <r>
      <rPr>
        <b/>
        <sz val="11"/>
        <rFont val="Times New Roman"/>
        <family val="1"/>
        <charset val="204"/>
      </rPr>
      <t>далее- Закон области</t>
    </r>
    <r>
      <rPr>
        <sz val="11"/>
        <rFont val="Times New Roman"/>
        <family val="1"/>
        <charset val="204"/>
      </rPr>
      <t>)</t>
    </r>
  </si>
  <si>
    <r>
      <t>Направление сведений об избирателях в территориальную избирательную комиссию (</t>
    </r>
    <r>
      <rPr>
        <b/>
        <sz val="11"/>
        <rFont val="Times New Roman"/>
        <family val="1"/>
        <charset val="204"/>
      </rPr>
      <t>далее - ТИК</t>
    </r>
    <r>
      <rPr>
        <sz val="11"/>
        <rFont val="Times New Roman"/>
        <family val="1"/>
        <charset val="204"/>
      </rPr>
      <t xml:space="preserve">)                          
(ч. 8 ст. 16 Закона области) </t>
    </r>
  </si>
  <si>
    <r>
      <t>Избирательная комиссия муниципального образования (</t>
    </r>
    <r>
      <rPr>
        <b/>
        <sz val="11"/>
        <rFont val="Times New Roman"/>
        <family val="1"/>
        <charset val="204"/>
      </rPr>
      <t>далее - ИКМО</t>
    </r>
    <r>
      <rPr>
        <sz val="11"/>
        <rFont val="Times New Roman"/>
        <family val="1"/>
        <charset val="204"/>
      </rPr>
      <t>) совместно с ТИК</t>
    </r>
  </si>
  <si>
    <r>
      <t>Передача по акту участковым избирательным комиссиям (</t>
    </r>
    <r>
      <rPr>
        <b/>
        <sz val="11"/>
        <rFont val="Times New Roman"/>
        <family val="1"/>
        <charset val="204"/>
      </rPr>
      <t>далее - УИК</t>
    </r>
    <r>
      <rPr>
        <sz val="11"/>
        <rFont val="Times New Roman"/>
        <family val="1"/>
        <charset val="204"/>
      </rPr>
      <t>) первого экземпляра списка избирателей конкретного избирательного участка
(ч. 14 ст. 16 Закона области)</t>
    </r>
  </si>
  <si>
    <r>
      <rPr>
        <b/>
        <sz val="11"/>
        <rFont val="Times New Roman"/>
        <family val="1"/>
        <charset val="204"/>
      </rPr>
      <t>Не позднее</t>
    </r>
    <r>
      <rPr>
        <sz val="11"/>
        <rFont val="Times New Roman"/>
        <family val="1"/>
        <charset val="204"/>
      </rPr>
      <t xml:space="preserve"> </t>
    </r>
  </si>
  <si>
    <r>
      <t xml:space="preserve">при наличии вынуждающих к тому обстоятельств - </t>
    </r>
    <r>
      <rPr>
        <b/>
        <sz val="11"/>
        <rFont val="Times New Roman"/>
        <family val="1"/>
        <charset val="204"/>
      </rPr>
      <t>не позднее</t>
    </r>
  </si>
  <si>
    <r>
      <rPr>
        <b/>
        <sz val="11"/>
        <rFont val="Times New Roman"/>
        <family val="1"/>
        <charset val="204"/>
      </rPr>
      <t>Рекомендуется</t>
    </r>
    <r>
      <rPr>
        <sz val="11"/>
        <rFont val="Times New Roman"/>
        <family val="1"/>
        <charset val="204"/>
      </rPr>
      <t xml:space="preserve"> </t>
    </r>
    <r>
      <rPr>
        <b/>
        <sz val="11"/>
        <rFont val="Times New Roman"/>
        <family val="1"/>
        <charset val="204"/>
      </rPr>
      <t>не позднее</t>
    </r>
  </si>
  <si>
    <t>Перечисление неизрасходованных денежных средств, оставшихся на специальных избирательных счетах, в доход соответствующего  бюджета по письменному указанию соответствующей ИКМО, ОИК
(ч. 2 ст. 62.1 Закона области)</t>
  </si>
  <si>
    <t>Избирательная комиссия Новосибирской области</t>
  </si>
  <si>
    <t>Составление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в соответствии с Федеральным законом "О политических партиях" и Федеральным законом  "Об основных гарантиях избирательных прав и права на участие в референдуме граждан Российской Федерации" принимать участие в выборах в качестве избирательных объеденений, по состоянию на день официального опубликования (публикации) решения о назначении выборов, опубликование этого списка в муниципальных периодических печатных изданиях и размещение его на своем официальном сайте в информационно-телекоммуникационной сети "Интернет", а также направление указанного списка в ИКМО
(ч. 2 ст. 31 Закона области)</t>
  </si>
  <si>
    <t>(не позднее чем за 5 дней до первого дня голосования)</t>
  </si>
  <si>
    <t>(не позднее, чем за 1 день до первого дня голосования)</t>
  </si>
  <si>
    <t>Опубликование предвыборной программы политической партии, выдвинувшей зарегистрированного кандидата, не менее чем в одном муниципальном периодическом печатном издании, размещение этой программы в информационно-телекоммуникационной сети "Интернет"
(ч. 11 ст. 51 Закона области)</t>
  </si>
  <si>
    <t>(не позднее чем за один день до первого дня голосования)</t>
  </si>
  <si>
    <t>(в последний день голосования после окончания времени голосования)</t>
  </si>
  <si>
    <t>Дни голосования</t>
  </si>
  <si>
    <t>77.</t>
  </si>
  <si>
    <t>79.</t>
  </si>
  <si>
    <t>80.</t>
  </si>
  <si>
    <t>81.</t>
  </si>
  <si>
    <r>
      <rPr>
        <b/>
        <sz val="11"/>
        <color theme="1"/>
        <rFont val="Times New Roman"/>
        <family val="1"/>
        <charset val="204"/>
      </rPr>
      <t>18 сентября 2021 г</t>
    </r>
    <r>
      <rPr>
        <sz val="11"/>
        <color theme="1"/>
        <rFont val="Times New Roman"/>
        <family val="1"/>
        <charset val="204"/>
      </rPr>
      <t>.</t>
    </r>
  </si>
  <si>
    <r>
      <t>Регистрация уполномоченного представителя по финансовым вопросам кандидата 
(п. 1.6 Инструкции о порядке открытия, ведения и закрытия специальных избирательных счетов для формирования избирательных фондов кандидатов, избирательных объединений при проведении выборов депутатов представительных органов муниципальных образований Новосибирской области, утвержденной постановлением Избирательной комиссии Новосибирской области от 13.05.2015 № 63/464-5 (в ред. от 04.06.2021)  (</t>
    </r>
    <r>
      <rPr>
        <b/>
        <sz val="11"/>
        <rFont val="Times New Roman"/>
        <family val="1"/>
        <charset val="204"/>
      </rPr>
      <t>далее- Инструкция о порядке открытия, ведения и закрытия специальных избирательных счетов)</t>
    </r>
  </si>
  <si>
    <t>не позднее чем в трехдневный срок, а за три и менее дней до дня (первого дня) голосования - в течение одних суток со дня получения соответствующего заявления кандидата или избирательного объединения</t>
  </si>
  <si>
    <t>(проводится в период, который начинается за 28 дней до дня голосования и прекращается в ноль часов по местному времени первого дня голосования)</t>
  </si>
  <si>
    <t>до 20.00 часов по местному времени</t>
  </si>
  <si>
    <t>Представление в представительный орган финасового отчета о расходовании средств, выделенных из местного бюджета для подготовки и проведения выборов
(ч. 8 ст. 59 Закона области)</t>
  </si>
  <si>
    <t>17-19 сентября 2021 года</t>
  </si>
  <si>
    <t>Проведение голосования
(ч. 1 ст. 65, ч. 2 ст. 65.1 Закона области)</t>
  </si>
  <si>
    <t>и не позднее 14.00 часов</t>
  </si>
  <si>
    <t>Представление в соответствующую вышестоящую избирательную комиссию отчета о расходовании средств, выделенных из местного бюджета на подготовку и проведение выборов
(ч. 5 ст. 59 Закона области)</t>
  </si>
  <si>
    <t>Представление в ИКМО отчета о расходовании средств, выделенных из местного бюджета на подготовку и проведение выборов
(ч. 7 ст. 59 Закона области)</t>
  </si>
  <si>
    <r>
      <t xml:space="preserve">Выдвижение кандидатов по </t>
    </r>
    <r>
      <rPr>
        <sz val="11"/>
        <color rgb="FFFF0000"/>
        <rFont val="Times New Roman"/>
        <family val="1"/>
        <charset val="204"/>
      </rPr>
      <t>многомандатному избирательному округу</t>
    </r>
    <r>
      <rPr>
        <sz val="11"/>
        <rFont val="Times New Roman"/>
        <family val="1"/>
        <charset val="204"/>
      </rPr>
      <t xml:space="preserve">
(ч. 4 ст. 34 Закона области)</t>
    </r>
  </si>
  <si>
    <r>
      <t xml:space="preserve">Выдача  кандидату, уполномоченному представителю избирательного объединения письменного подтверждения о приеме документов, представляемых при выдвижении кандидата,  списка кандидатов по </t>
    </r>
    <r>
      <rPr>
        <sz val="11"/>
        <color rgb="FFFF0000"/>
        <rFont val="Times New Roman"/>
        <family val="1"/>
        <charset val="204"/>
      </rPr>
      <t>многомандатному избирательному округу</t>
    </r>
    <r>
      <rPr>
        <sz val="11"/>
        <rFont val="Times New Roman"/>
        <family val="1"/>
        <charset val="204"/>
      </rPr>
      <t xml:space="preserve">
(ч. 4 ст. 35, ч.ч. 6, 13 ст. 38 Закона области)</t>
    </r>
  </si>
  <si>
    <r>
      <t xml:space="preserve">Принятие решения о заверении списка кандидатов по </t>
    </r>
    <r>
      <rPr>
        <sz val="11"/>
        <color rgb="FFFF0000"/>
        <rFont val="Times New Roman"/>
        <family val="1"/>
        <charset val="204"/>
      </rPr>
      <t>многомандатному избирательному округу</t>
    </r>
    <r>
      <rPr>
        <sz val="11"/>
        <rFont val="Times New Roman"/>
        <family val="1"/>
        <charset val="204"/>
      </rPr>
      <t xml:space="preserve"> либо об отказе в его заверении, который должен быть мотивирован
(ч. 6 ст. 38 Закона области)</t>
    </r>
  </si>
  <si>
    <r>
      <t xml:space="preserve">Выдача уполномоченному представителю избирательного объединения копии решения о заверении списка кандидатов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с копией заверенного списка кандидатов, либо копии решения об отказе в заверении списка с указанием даты выдачи, часа и минут
(ч. 6 ст. 38 Закона области)</t>
    </r>
  </si>
  <si>
    <r>
      <t xml:space="preserve">Направление в соответствующую ОИК копии решения о заверении списка кандидатов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с копиями заверенного списка кандидатов (заверенными выписками из списка), копиями заявлений кандидатов в письменной форме о согласии баллотироваться по соответствующему избирательному округу и копией решения соответствующего органа избирательного объеденения о выдвижении кандидатов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(ч. 10 ст. 38 Закона области)</t>
    </r>
  </si>
  <si>
    <r>
      <t xml:space="preserve">Сразу после выдвижения кандидата по </t>
    </r>
    <r>
      <rPr>
        <sz val="11"/>
        <color rgb="FFFF0000"/>
        <rFont val="Times New Roman"/>
        <family val="1"/>
        <charset val="204"/>
      </rPr>
      <t xml:space="preserve">многомандатному избирательному округу </t>
    </r>
  </si>
  <si>
    <r>
      <t xml:space="preserve">Сбор подписей избирателей в поддержку выдвижения кандидата избирательным объединением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(ч. 2 ст. 39 Закона области)</t>
    </r>
  </si>
  <si>
    <r>
      <t xml:space="preserve">Проверка соблюдения порядка выдвижения кандидата по </t>
    </r>
    <r>
      <rPr>
        <sz val="11"/>
        <color rgb="FFFF0000"/>
        <rFont val="Times New Roman"/>
        <family val="1"/>
        <charset val="204"/>
      </rPr>
      <t xml:space="preserve">многомандатному избирательному округу  </t>
    </r>
    <r>
      <rPr>
        <sz val="11"/>
        <rFont val="Times New Roman"/>
        <family val="1"/>
        <charset val="204"/>
      </rPr>
      <t>требованиям Закона области, а также, в случае сбора подписей избирателей в поддержку выдвижения кандидата, соблюдения порядка сбора подписей, оформления подписных листов, достоверности сведений об избирателях и подписей избирателей, содержащихся в этих подписных листах
(ч.ч. 1, 2 ст. 41 Закона области)</t>
    </r>
  </si>
  <si>
    <r>
      <t xml:space="preserve">Установление объема сведений о кандидатах, зарегистрированных по </t>
    </r>
    <r>
      <rPr>
        <sz val="11"/>
        <color rgb="FFFF0000"/>
        <rFont val="Times New Roman"/>
        <family val="1"/>
        <charset val="204"/>
      </rPr>
      <t xml:space="preserve">многомандатному избирательному округу </t>
    </r>
    <r>
      <rPr>
        <sz val="11"/>
        <rFont val="Times New Roman"/>
        <family val="1"/>
        <charset val="204"/>
      </rPr>
      <t>, для передачи в средства массовой информации
(ч. 14 ст. 42 Закона области)</t>
    </r>
  </si>
  <si>
    <r>
      <t xml:space="preserve">Передача в средства массовой информации сведений о кандидатах, зарегистрированных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(ч. 14 ст. 42 Закона области)</t>
    </r>
  </si>
  <si>
    <r>
      <t xml:space="preserve">Реализация права избирательного объединения на отзыв кандидата, выдвинутого избирательным объединением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(ч. 21 ст. 42 Закона области)</t>
    </r>
  </si>
  <si>
    <r>
      <t xml:space="preserve">Принятие решения об аннулировании регистрации кандидата по </t>
    </r>
    <r>
      <rPr>
        <sz val="11"/>
        <color rgb="FFFF0000"/>
        <rFont val="Times New Roman"/>
        <family val="1"/>
        <charset val="204"/>
      </rPr>
      <t xml:space="preserve">многомандатному избирательному округу </t>
    </r>
    <r>
      <rPr>
        <sz val="11"/>
        <rFont val="Times New Roman"/>
        <family val="1"/>
        <charset val="204"/>
      </rPr>
      <t>, подавшего заявление о снятие своей кандидатуры или отозванного избирательным объединением
(ч.ч. 19, 21 ст. 42 Закона области)</t>
    </r>
  </si>
  <si>
    <r>
      <t xml:space="preserve">После выдвижения кандидата по </t>
    </r>
    <r>
      <rPr>
        <sz val="11"/>
        <color rgb="FFFF0000"/>
        <rFont val="Times New Roman"/>
        <family val="1"/>
        <charset val="204"/>
      </rPr>
      <t xml:space="preserve">многомандатному избирательному округу </t>
    </r>
  </si>
  <si>
    <r>
      <t xml:space="preserve">Утверждение формы избирательного бюллетеня по </t>
    </r>
    <r>
      <rPr>
        <sz val="11"/>
        <color rgb="FFFF0000"/>
        <rFont val="Times New Roman"/>
        <family val="1"/>
        <charset val="204"/>
      </rPr>
      <t xml:space="preserve">многомандатному избирательному округу </t>
    </r>
    <r>
      <rPr>
        <sz val="11"/>
        <rFont val="Times New Roman"/>
        <family val="1"/>
        <charset val="204"/>
      </rPr>
      <t>, числа избирательных бюллетеней, а также порядка осуществления контроля за изготовлением избирательных бюллетеней
(ч. 4 ст. 65 Закона области)</t>
    </r>
  </si>
  <si>
    <r>
      <t xml:space="preserve">Утверждение текста избирательного бюллетеня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(ч. 4 ст. 65 Закона области)</t>
    </r>
  </si>
  <si>
    <r>
      <t xml:space="preserve">Изготовление избирательных бюллетеней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(ч. 2 ст. 65 Закона области)</t>
    </r>
  </si>
  <si>
    <r>
      <t xml:space="preserve">Определение результатов выборов по </t>
    </r>
    <r>
      <rPr>
        <sz val="11"/>
        <color rgb="FFFF0000"/>
        <rFont val="Times New Roman"/>
        <family val="1"/>
        <charset val="204"/>
      </rPr>
      <t xml:space="preserve">многомандатному избирательному округу </t>
    </r>
    <r>
      <rPr>
        <sz val="11"/>
        <rFont val="Times New Roman"/>
        <family val="1"/>
        <charset val="204"/>
      </rPr>
      <t xml:space="preserve">
(ч. 1 ст. 72 Закона области)</t>
    </r>
  </si>
  <si>
    <r>
      <t xml:space="preserve">Направление первого экземпляра протокола ОИК о результатах выборов по </t>
    </r>
    <r>
      <rPr>
        <sz val="11"/>
        <color rgb="FFFF0000"/>
        <rFont val="Times New Roman"/>
        <family val="1"/>
        <charset val="204"/>
      </rPr>
      <t xml:space="preserve">многомандатному избирательному округу </t>
    </r>
    <r>
      <rPr>
        <sz val="11"/>
        <rFont val="Times New Roman"/>
        <family val="1"/>
        <charset val="204"/>
      </rPr>
      <t>с приобщенными документами в ИКМО
(ч. 16 ст. 72 Закона области)</t>
    </r>
  </si>
  <si>
    <r>
      <t>Принятие избирательной комиссией   муниципального образования</t>
    </r>
    <r>
      <rPr>
        <sz val="11"/>
        <color rgb="FFFF0000"/>
        <rFont val="Times New Roman"/>
        <family val="1"/>
        <charset val="204"/>
      </rPr>
      <t xml:space="preserve"> </t>
    </r>
    <r>
      <rPr>
        <sz val="11"/>
        <rFont val="Times New Roman"/>
        <family val="1"/>
        <charset val="204"/>
      </rPr>
      <t>решения о назначении выборов</t>
    </r>
  </si>
  <si>
    <r>
      <t xml:space="preserve">КАЛЕНДАРНЫЙ ПЛАН 
мероприятий по подготовке и проведению </t>
    </r>
    <r>
      <rPr>
        <b/>
        <sz val="11"/>
        <rFont val="Times New Roman"/>
        <family val="1"/>
        <charset val="204"/>
      </rPr>
      <t>повторных выборов депутата Совета депутатов Нечаевского сельсовета Тогучинского района Новосибирской области шестого созыва по многомандатному избирательнму округу №1</t>
    </r>
  </si>
  <si>
    <r>
      <t xml:space="preserve">Подача в ИКМО и соответствующие ОИК письменного уведомления об изменении с согласия кандидата </t>
    </r>
    <r>
      <rPr>
        <sz val="11"/>
        <color rgb="FFFF0000"/>
        <rFont val="Times New Roman"/>
        <family val="1"/>
        <charset val="204"/>
      </rPr>
      <t xml:space="preserve">многомандатного избирательного округа </t>
    </r>
    <r>
      <rPr>
        <sz val="11"/>
        <rFont val="Times New Roman"/>
        <family val="1"/>
        <charset val="204"/>
      </rPr>
      <t>, по которому этот кандидат первоначально был выдвинут
(ч. 5 ст. 36 Закона области)</t>
    </r>
  </si>
  <si>
    <r>
      <t xml:space="preserve">УТВЕРЖДЕН
решением избирательной комиссии Нечаевского сельсовета Тогучинского района Новосибирской области
от 02.07.2021 </t>
    </r>
    <r>
      <rPr>
        <sz val="11"/>
        <rFont val="Times New Roman"/>
        <family val="1"/>
        <charset val="204"/>
      </rPr>
      <t>№</t>
    </r>
    <r>
      <rPr>
        <sz val="11"/>
        <color theme="1"/>
        <rFont val="Times New Roman"/>
        <family val="1"/>
        <charset val="204"/>
      </rPr>
      <t xml:space="preserve"> 41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</si>
</sst>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0"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9"/>
      <color indexed="81"/>
      <name val="Tahoma"/>
      <family val="2"/>
      <charset val="204"/>
    </font>
    <font>
      <b/>
      <sz val="11"/>
      <name val="Times New Roman"/>
      <family val="1"/>
      <charset val="204"/>
    </font>
    <font>
      <sz val="11"/>
      <name val="Calibri"/>
      <family val="2"/>
      <charset val="204"/>
      <scheme val="minor"/>
    </font>
    <font>
      <sz val="11"/>
      <name val="Times New Roman"/>
      <family val="1"/>
      <charset val="204"/>
    </font>
    <font>
      <b/>
      <sz val="12"/>
      <name val="Times New Roman"/>
      <family val="1"/>
      <charset val="204"/>
    </font>
    <font>
      <sz val="11"/>
      <color rgb="FFFF0000"/>
      <name val="Times New Roman"/>
      <family val="1"/>
      <charset val="20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3">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164" fontId="2" fillId="0" borderId="0" xfId="0" applyNumberFormat="1" applyFont="1" applyFill="1" applyBorder="1" applyAlignment="1" applyProtection="1">
      <alignment horizontal="center" vertical="center"/>
      <protection hidden="1"/>
    </xf>
    <xf numFmtId="14" fontId="1" fillId="0" borderId="0" xfId="0" applyNumberFormat="1" applyFont="1" applyBorder="1" applyProtection="1">
      <protection hidden="1"/>
    </xf>
    <xf numFmtId="0" fontId="1" fillId="0" borderId="0"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0" xfId="0" applyFont="1" applyBorder="1" applyAlignment="1" applyProtection="1">
      <alignment horizontal="center" vertical="center" wrapText="1"/>
      <protection hidden="1"/>
    </xf>
    <xf numFmtId="0" fontId="1" fillId="0" borderId="0" xfId="0" applyFont="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center" wrapText="1"/>
      <protection hidden="1"/>
    </xf>
    <xf numFmtId="14" fontId="1" fillId="0" borderId="0" xfId="0" applyNumberFormat="1" applyFont="1" applyAlignment="1" applyProtection="1">
      <alignment horizontal="center"/>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0" fillId="0" borderId="0" xfId="0" applyAlignment="1" applyProtection="1">
      <alignment wrapText="1"/>
      <protection hidden="1"/>
    </xf>
    <xf numFmtId="0" fontId="1" fillId="0" borderId="0" xfId="0" applyFont="1" applyBorder="1" applyAlignment="1" applyProtection="1">
      <alignment horizontal="left" vertical="top" wrapText="1"/>
      <protection hidden="1"/>
    </xf>
    <xf numFmtId="0" fontId="0" fillId="0" borderId="0" xfId="0" applyProtection="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0" fillId="0" borderId="0" xfId="0" applyBorder="1" applyProtection="1">
      <protection hidden="1"/>
    </xf>
    <xf numFmtId="0" fontId="3"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3" fillId="0" borderId="0" xfId="0" applyFont="1" applyBorder="1" applyAlignment="1" applyProtection="1">
      <alignment horizontal="center" vertical="center"/>
      <protection hidden="1"/>
    </xf>
    <xf numFmtId="0" fontId="0" fillId="0" borderId="0" xfId="0" applyProtection="1">
      <protection hidden="1"/>
    </xf>
    <xf numFmtId="0" fontId="0" fillId="0" borderId="0" xfId="0" applyProtection="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164" fontId="7" fillId="0" borderId="0" xfId="0" applyNumberFormat="1" applyFont="1" applyFill="1" applyBorder="1" applyAlignment="1" applyProtection="1">
      <alignment vertical="top"/>
      <protection hidden="1"/>
    </xf>
    <xf numFmtId="164" fontId="7" fillId="0" borderId="9" xfId="0" applyNumberFormat="1" applyFont="1" applyFill="1" applyBorder="1" applyAlignment="1" applyProtection="1">
      <alignment horizontal="left" vertical="top"/>
      <protection hidden="1"/>
    </xf>
    <xf numFmtId="164" fontId="7" fillId="0" borderId="0" xfId="0" applyNumberFormat="1" applyFont="1" applyFill="1" applyBorder="1" applyAlignment="1" applyProtection="1">
      <alignment horizontal="right" vertical="top" wrapText="1"/>
      <protection hidden="1"/>
    </xf>
    <xf numFmtId="164" fontId="7" fillId="0" borderId="5" xfId="0" applyNumberFormat="1" applyFont="1" applyFill="1" applyBorder="1" applyAlignment="1" applyProtection="1">
      <alignment horizontal="right" vertical="center" wrapText="1"/>
      <protection hidden="1"/>
    </xf>
    <xf numFmtId="164" fontId="5" fillId="0" borderId="7" xfId="0" applyNumberFormat="1" applyFont="1" applyFill="1" applyBorder="1" applyAlignment="1" applyProtection="1">
      <alignment horizontal="left" vertical="center" wrapText="1"/>
      <protection hidden="1"/>
    </xf>
    <xf numFmtId="0" fontId="7" fillId="0" borderId="13" xfId="0" applyFont="1" applyFill="1" applyBorder="1" applyAlignment="1" applyProtection="1">
      <alignment horizontal="center" vertical="top" wrapText="1"/>
      <protection hidden="1"/>
    </xf>
    <xf numFmtId="0" fontId="6" fillId="0" borderId="0" xfId="0" applyFont="1" applyFill="1" applyProtection="1">
      <protection hidden="1"/>
    </xf>
    <xf numFmtId="0" fontId="7" fillId="0" borderId="11" xfId="0" applyFont="1" applyFill="1" applyBorder="1" applyAlignment="1" applyProtection="1">
      <alignment horizontal="right"/>
      <protection hidden="1"/>
    </xf>
    <xf numFmtId="14" fontId="7" fillId="0" borderId="12" xfId="0" applyNumberFormat="1" applyFont="1" applyFill="1" applyBorder="1" applyProtection="1">
      <protection hidden="1"/>
    </xf>
    <xf numFmtId="0" fontId="7" fillId="0" borderId="6" xfId="0" applyFont="1" applyFill="1" applyBorder="1" applyAlignment="1" applyProtection="1">
      <alignment horizontal="right" wrapText="1"/>
      <protection hidden="1"/>
    </xf>
    <xf numFmtId="0" fontId="7" fillId="0" borderId="0" xfId="0" applyFont="1" applyFill="1" applyBorder="1" applyAlignment="1" applyProtection="1">
      <alignment horizontal="right" wrapText="1"/>
      <protection hidden="1"/>
    </xf>
    <xf numFmtId="1" fontId="6" fillId="0" borderId="0" xfId="0" applyNumberFormat="1" applyFont="1" applyFill="1" applyProtection="1">
      <protection hidden="1"/>
    </xf>
    <xf numFmtId="49" fontId="6" fillId="0" borderId="0" xfId="0" applyNumberFormat="1" applyFont="1" applyFill="1" applyProtection="1">
      <protection hidden="1"/>
    </xf>
    <xf numFmtId="0" fontId="6" fillId="0" borderId="0" xfId="0" applyFont="1" applyFill="1" applyBorder="1" applyProtection="1">
      <protection hidden="1"/>
    </xf>
    <xf numFmtId="0" fontId="7" fillId="0" borderId="5" xfId="0" applyFont="1" applyFill="1" applyBorder="1" applyAlignment="1" applyProtection="1">
      <alignment horizontal="right" vertical="center" wrapText="1"/>
      <protection hidden="1"/>
    </xf>
    <xf numFmtId="0" fontId="7" fillId="0" borderId="8" xfId="0" applyFont="1" applyFill="1" applyBorder="1" applyAlignment="1" applyProtection="1">
      <alignment horizontal="right" vertical="center" wrapText="1"/>
      <protection hidden="1"/>
    </xf>
    <xf numFmtId="0" fontId="7" fillId="0" borderId="9" xfId="0" applyFont="1" applyFill="1" applyBorder="1" applyAlignment="1" applyProtection="1">
      <alignment horizontal="left" vertical="top" wrapText="1"/>
      <protection hidden="1"/>
    </xf>
    <xf numFmtId="0" fontId="7" fillId="0" borderId="9" xfId="0" applyFont="1" applyFill="1" applyBorder="1" applyAlignment="1" applyProtection="1">
      <alignment horizontal="center" vertical="top" wrapText="1"/>
      <protection hidden="1"/>
    </xf>
    <xf numFmtId="0" fontId="7" fillId="0" borderId="10" xfId="0" applyFont="1" applyFill="1" applyBorder="1" applyAlignment="1" applyProtection="1">
      <alignment horizontal="right" vertical="center" wrapText="1"/>
      <protection hidden="1"/>
    </xf>
    <xf numFmtId="0" fontId="7" fillId="0" borderId="0" xfId="0" applyFont="1" applyFill="1" applyAlignment="1" applyProtection="1">
      <alignment wrapText="1"/>
      <protection hidden="1"/>
    </xf>
    <xf numFmtId="0" fontId="7" fillId="0" borderId="0" xfId="0" applyFont="1" applyFill="1" applyAlignment="1" applyProtection="1">
      <alignment horizontal="right" wrapText="1"/>
      <protection hidden="1"/>
    </xf>
    <xf numFmtId="14" fontId="7" fillId="0" borderId="0" xfId="0" applyNumberFormat="1" applyFont="1" applyFill="1" applyAlignment="1" applyProtection="1">
      <alignment horizontal="center"/>
      <protection hidden="1"/>
    </xf>
    <xf numFmtId="0" fontId="5" fillId="0" borderId="1" xfId="0" applyFont="1" applyFill="1" applyBorder="1" applyAlignment="1" applyProtection="1">
      <alignment horizontal="center" vertical="center" wrapText="1"/>
      <protection hidden="1"/>
    </xf>
    <xf numFmtId="0" fontId="7" fillId="0" borderId="13" xfId="0" applyFont="1" applyFill="1" applyBorder="1" applyAlignment="1" applyProtection="1">
      <alignment horizontal="center" vertical="top"/>
      <protection hidden="1"/>
    </xf>
    <xf numFmtId="0" fontId="7" fillId="0" borderId="5" xfId="0" applyFont="1" applyFill="1" applyBorder="1" applyAlignment="1" applyProtection="1">
      <alignment horizontal="right" vertical="top"/>
      <protection hidden="1"/>
    </xf>
    <xf numFmtId="164" fontId="5" fillId="0" borderId="7" xfId="0" applyNumberFormat="1" applyFont="1" applyFill="1" applyBorder="1" applyAlignment="1" applyProtection="1">
      <alignment horizontal="left" vertical="top"/>
      <protection hidden="1"/>
    </xf>
    <xf numFmtId="0" fontId="7" fillId="0" borderId="1" xfId="0" applyFont="1" applyFill="1" applyBorder="1" applyAlignment="1" applyProtection="1">
      <alignment horizontal="center" vertical="top"/>
      <protection hidden="1"/>
    </xf>
    <xf numFmtId="0" fontId="7" fillId="0" borderId="15" xfId="0" applyFont="1" applyFill="1" applyBorder="1" applyAlignment="1" applyProtection="1">
      <alignment horizontal="center" vertical="top" wrapText="1"/>
      <protection hidden="1"/>
    </xf>
    <xf numFmtId="0" fontId="7" fillId="0" borderId="1" xfId="0" applyFont="1" applyFill="1" applyBorder="1" applyAlignment="1" applyProtection="1">
      <alignment horizontal="center" vertical="top" wrapText="1"/>
      <protection hidden="1"/>
    </xf>
    <xf numFmtId="0" fontId="7" fillId="0" borderId="8" xfId="0" applyFont="1" applyFill="1" applyBorder="1" applyAlignment="1" applyProtection="1">
      <alignment horizontal="right" vertical="top"/>
      <protection hidden="1"/>
    </xf>
    <xf numFmtId="164" fontId="5" fillId="0" borderId="9" xfId="0" applyNumberFormat="1" applyFont="1" applyFill="1" applyBorder="1" applyAlignment="1" applyProtection="1">
      <alignment horizontal="left" vertical="top"/>
      <protection hidden="1"/>
    </xf>
    <xf numFmtId="0" fontId="5" fillId="0" borderId="5" xfId="0" applyFont="1" applyFill="1" applyBorder="1" applyAlignment="1" applyProtection="1">
      <alignment horizontal="right" vertical="center" wrapText="1"/>
      <protection hidden="1"/>
    </xf>
    <xf numFmtId="0" fontId="8" fillId="0" borderId="0" xfId="0" applyFont="1" applyFill="1" applyAlignment="1" applyProtection="1">
      <alignment horizontal="right" vertical="center"/>
      <protection hidden="1"/>
    </xf>
    <xf numFmtId="164" fontId="5" fillId="0" borderId="0" xfId="0" applyNumberFormat="1" applyFont="1" applyFill="1" applyAlignment="1" applyProtection="1">
      <alignment horizontal="left" vertical="center"/>
      <protection hidden="1"/>
    </xf>
    <xf numFmtId="0" fontId="5" fillId="0" borderId="8" xfId="0" applyFont="1" applyFill="1" applyBorder="1" applyAlignment="1" applyProtection="1">
      <alignment horizontal="right" vertical="top"/>
      <protection hidden="1"/>
    </xf>
    <xf numFmtId="0" fontId="7" fillId="0" borderId="14" xfId="0" applyFont="1" applyFill="1" applyBorder="1" applyAlignment="1" applyProtection="1">
      <alignment horizontal="center" vertical="top"/>
      <protection hidden="1"/>
    </xf>
    <xf numFmtId="0" fontId="5" fillId="0" borderId="5" xfId="0" applyFont="1" applyFill="1" applyBorder="1" applyAlignment="1" applyProtection="1">
      <alignment horizontal="right" vertical="top"/>
      <protection hidden="1"/>
    </xf>
    <xf numFmtId="0" fontId="7" fillId="0" borderId="0" xfId="0" applyFont="1" applyFill="1" applyBorder="1" applyAlignment="1" applyProtection="1">
      <alignment horizontal="right"/>
      <protection hidden="1"/>
    </xf>
    <xf numFmtId="0" fontId="0" fillId="0" borderId="2" xfId="0" applyBorder="1" applyProtection="1">
      <protection hidden="1"/>
    </xf>
    <xf numFmtId="164" fontId="5" fillId="0" borderId="7" xfId="0" applyNumberFormat="1" applyFont="1" applyFill="1" applyBorder="1" applyAlignment="1" applyProtection="1">
      <alignment horizontal="left" vertical="center"/>
      <protection hidden="1"/>
    </xf>
    <xf numFmtId="164" fontId="5" fillId="0" borderId="5" xfId="0" applyNumberFormat="1" applyFont="1" applyFill="1" applyBorder="1" applyAlignment="1" applyProtection="1">
      <alignment horizontal="right" vertical="center"/>
      <protection hidden="1"/>
    </xf>
    <xf numFmtId="0" fontId="5" fillId="0" borderId="0" xfId="0" applyFont="1" applyFill="1" applyBorder="1" applyAlignment="1" applyProtection="1">
      <alignment horizontal="right" vertical="center" wrapText="1"/>
      <protection hidden="1"/>
    </xf>
    <xf numFmtId="164" fontId="5" fillId="0" borderId="0" xfId="0" applyNumberFormat="1" applyFont="1" applyFill="1" applyBorder="1" applyAlignment="1" applyProtection="1">
      <alignment horizontal="left" vertical="top" wrapText="1"/>
      <protection hidden="1"/>
    </xf>
    <xf numFmtId="0" fontId="7" fillId="0" borderId="13" xfId="0" applyFont="1" applyFill="1" applyBorder="1" applyAlignment="1" applyProtection="1">
      <alignment horizontal="center" vertical="top" wrapText="1"/>
      <protection hidden="1"/>
    </xf>
    <xf numFmtId="0" fontId="7" fillId="0" borderId="14" xfId="0" applyFont="1" applyFill="1" applyBorder="1" applyAlignment="1" applyProtection="1">
      <alignment horizontal="center" vertical="top" wrapText="1"/>
      <protection hidden="1"/>
    </xf>
    <xf numFmtId="0" fontId="7" fillId="0" borderId="15" xfId="0" applyFont="1" applyFill="1" applyBorder="1" applyAlignment="1" applyProtection="1">
      <alignment horizontal="center" vertical="top" wrapText="1"/>
      <protection hidden="1"/>
    </xf>
    <xf numFmtId="0" fontId="7" fillId="0" borderId="13" xfId="0" applyFont="1" applyFill="1" applyBorder="1" applyAlignment="1" applyProtection="1">
      <alignment horizontal="center" vertical="top"/>
      <protection hidden="1"/>
    </xf>
    <xf numFmtId="0" fontId="7" fillId="0" borderId="15" xfId="0" applyFont="1" applyFill="1" applyBorder="1" applyAlignment="1" applyProtection="1">
      <alignment horizontal="center" vertical="top"/>
      <protection hidden="1"/>
    </xf>
    <xf numFmtId="0" fontId="7" fillId="0" borderId="2" xfId="0" applyFont="1" applyFill="1" applyBorder="1" applyAlignment="1" applyProtection="1">
      <alignment horizontal="center" vertical="top" wrapText="1"/>
      <protection hidden="1"/>
    </xf>
    <xf numFmtId="0" fontId="7" fillId="0" borderId="4" xfId="0" applyFont="1" applyFill="1" applyBorder="1" applyAlignment="1" applyProtection="1">
      <alignment horizontal="center" vertical="top" wrapText="1"/>
      <protection hidden="1"/>
    </xf>
    <xf numFmtId="14" fontId="7" fillId="0" borderId="10" xfId="0" applyNumberFormat="1" applyFont="1" applyFill="1" applyBorder="1" applyAlignment="1" applyProtection="1">
      <alignment horizontal="center" vertical="top" wrapText="1"/>
      <protection hidden="1"/>
    </xf>
    <xf numFmtId="0" fontId="7" fillId="0" borderId="12" xfId="0" applyFont="1" applyFill="1" applyBorder="1" applyAlignment="1" applyProtection="1">
      <alignment horizontal="center" vertical="top" wrapText="1"/>
      <protection hidden="1"/>
    </xf>
    <xf numFmtId="0" fontId="7" fillId="0" borderId="5" xfId="0" applyFont="1" applyFill="1" applyBorder="1" applyAlignment="1" applyProtection="1">
      <alignment horizontal="left" vertical="top" wrapText="1"/>
      <protection hidden="1"/>
    </xf>
    <xf numFmtId="0" fontId="7" fillId="0" borderId="6" xfId="0" applyFont="1" applyFill="1" applyBorder="1" applyAlignment="1" applyProtection="1">
      <alignment horizontal="left" vertical="top" wrapText="1"/>
      <protection hidden="1"/>
    </xf>
    <xf numFmtId="0" fontId="7" fillId="0" borderId="10" xfId="0" applyFont="1" applyFill="1" applyBorder="1" applyAlignment="1" applyProtection="1">
      <alignment horizontal="left" vertical="top" wrapText="1"/>
      <protection hidden="1"/>
    </xf>
    <xf numFmtId="0" fontId="7" fillId="0" borderId="11" xfId="0" applyFont="1" applyFill="1" applyBorder="1" applyAlignment="1" applyProtection="1">
      <alignment horizontal="left" vertical="top" wrapText="1"/>
      <protection hidden="1"/>
    </xf>
    <xf numFmtId="0" fontId="7" fillId="0" borderId="8" xfId="0" applyFont="1" applyFill="1" applyBorder="1" applyAlignment="1" applyProtection="1">
      <alignment horizontal="center" vertical="top" wrapText="1"/>
      <protection hidden="1"/>
    </xf>
    <xf numFmtId="0" fontId="7" fillId="0" borderId="9" xfId="0" applyFont="1" applyFill="1" applyBorder="1" applyAlignment="1" applyProtection="1">
      <alignment horizontal="center" vertical="top" wrapText="1"/>
      <protection hidden="1"/>
    </xf>
    <xf numFmtId="0" fontId="7" fillId="0" borderId="10"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7" xfId="0" applyFont="1" applyFill="1" applyBorder="1" applyAlignment="1" applyProtection="1">
      <alignment horizontal="center" vertical="top" wrapText="1"/>
      <protection hidden="1"/>
    </xf>
    <xf numFmtId="0" fontId="7" fillId="0" borderId="7" xfId="0" applyFont="1" applyFill="1" applyBorder="1" applyAlignment="1" applyProtection="1">
      <alignment horizontal="left" vertical="top" wrapText="1"/>
      <protection hidden="1"/>
    </xf>
    <xf numFmtId="0" fontId="7" fillId="0" borderId="12" xfId="0" applyFont="1" applyFill="1" applyBorder="1" applyAlignment="1" applyProtection="1">
      <alignment horizontal="left" vertical="top" wrapText="1"/>
      <protection hidden="1"/>
    </xf>
    <xf numFmtId="0" fontId="7" fillId="0" borderId="14" xfId="0" applyFont="1" applyFill="1" applyBorder="1" applyAlignment="1" applyProtection="1">
      <alignment horizontal="center" vertical="top"/>
      <protection hidden="1"/>
    </xf>
    <xf numFmtId="0" fontId="7" fillId="0" borderId="8" xfId="0" applyFont="1" applyFill="1" applyBorder="1" applyAlignment="1" applyProtection="1">
      <alignment horizontal="left" vertical="top" wrapText="1"/>
      <protection hidden="1"/>
    </xf>
    <xf numFmtId="0" fontId="7" fillId="0" borderId="0" xfId="0" applyFont="1" applyFill="1" applyBorder="1" applyAlignment="1" applyProtection="1">
      <alignment horizontal="left" vertical="top" wrapText="1"/>
      <protection hidden="1"/>
    </xf>
    <xf numFmtId="0" fontId="7" fillId="0" borderId="9" xfId="0" applyFont="1" applyFill="1" applyBorder="1" applyAlignment="1" applyProtection="1">
      <alignment horizontal="left" vertical="top" wrapText="1"/>
      <protection hidden="1"/>
    </xf>
    <xf numFmtId="164" fontId="5" fillId="0" borderId="8" xfId="0" applyNumberFormat="1" applyFont="1" applyFill="1" applyBorder="1" applyAlignment="1" applyProtection="1">
      <alignment horizontal="center" vertical="top" wrapText="1"/>
      <protection hidden="1"/>
    </xf>
    <xf numFmtId="0" fontId="5" fillId="0" borderId="9" xfId="0" applyFont="1" applyFill="1" applyBorder="1" applyAlignment="1" applyProtection="1">
      <alignment horizontal="center" vertical="top" wrapText="1"/>
      <protection hidden="1"/>
    </xf>
    <xf numFmtId="0" fontId="5" fillId="0" borderId="8" xfId="0" applyFont="1" applyFill="1" applyBorder="1" applyAlignment="1" applyProtection="1">
      <alignment horizontal="center"/>
      <protection hidden="1"/>
    </xf>
    <xf numFmtId="0" fontId="6" fillId="0" borderId="9" xfId="0" applyFont="1" applyFill="1" applyBorder="1" applyAlignment="1" applyProtection="1">
      <alignment horizontal="center"/>
      <protection hidden="1"/>
    </xf>
    <xf numFmtId="0" fontId="5" fillId="0" borderId="8" xfId="0" applyFont="1" applyFill="1" applyBorder="1" applyAlignment="1" applyProtection="1">
      <alignment horizontal="center" vertical="top"/>
      <protection hidden="1"/>
    </xf>
    <xf numFmtId="0" fontId="5" fillId="0" borderId="9" xfId="0" applyFont="1" applyFill="1" applyBorder="1" applyAlignment="1" applyProtection="1">
      <alignment horizontal="center" vertical="top"/>
      <protection hidden="1"/>
    </xf>
    <xf numFmtId="0" fontId="5" fillId="0" borderId="8" xfId="0" applyFont="1" applyFill="1" applyBorder="1" applyAlignment="1" applyProtection="1">
      <alignment horizontal="center" vertical="top" wrapText="1"/>
      <protection hidden="1"/>
    </xf>
    <xf numFmtId="164" fontId="5" fillId="0" borderId="10" xfId="0" applyNumberFormat="1" applyFont="1" applyFill="1" applyBorder="1" applyAlignment="1" applyProtection="1">
      <alignment horizontal="center" vertical="top" wrapText="1"/>
      <protection hidden="1"/>
    </xf>
    <xf numFmtId="0" fontId="5" fillId="0" borderId="12" xfId="0" applyFont="1" applyFill="1" applyBorder="1" applyAlignment="1" applyProtection="1">
      <alignment horizontal="center" vertical="top" wrapText="1"/>
      <protection hidden="1"/>
    </xf>
    <xf numFmtId="0" fontId="5" fillId="0" borderId="5" xfId="0" applyFont="1" applyFill="1" applyBorder="1" applyAlignment="1" applyProtection="1">
      <alignment horizontal="center"/>
      <protection hidden="1"/>
    </xf>
    <xf numFmtId="0" fontId="5" fillId="0" borderId="7" xfId="0" applyFont="1" applyFill="1" applyBorder="1" applyAlignment="1" applyProtection="1">
      <alignment horizontal="center"/>
      <protection hidden="1"/>
    </xf>
    <xf numFmtId="0" fontId="7" fillId="0" borderId="2" xfId="0" applyFont="1" applyFill="1" applyBorder="1" applyAlignment="1" applyProtection="1">
      <alignment horizontal="left" vertical="top" wrapText="1"/>
      <protection hidden="1"/>
    </xf>
    <xf numFmtId="0" fontId="7" fillId="0" borderId="3" xfId="0" applyFont="1" applyFill="1" applyBorder="1" applyAlignment="1" applyProtection="1">
      <alignment horizontal="left" vertical="top" wrapText="1"/>
      <protection hidden="1"/>
    </xf>
    <xf numFmtId="0" fontId="7" fillId="0" borderId="4" xfId="0" applyFont="1" applyFill="1" applyBorder="1" applyAlignment="1" applyProtection="1">
      <alignment horizontal="left" vertical="top" wrapText="1"/>
      <protection hidden="1"/>
    </xf>
    <xf numFmtId="0" fontId="8" fillId="0" borderId="2"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top" wrapText="1"/>
      <protection hidden="1"/>
    </xf>
    <xf numFmtId="0" fontId="5" fillId="0" borderId="5" xfId="0" applyFont="1" applyFill="1" applyBorder="1" applyAlignment="1" applyProtection="1">
      <alignment horizontal="center" vertical="top" wrapText="1"/>
      <protection hidden="1"/>
    </xf>
    <xf numFmtId="0" fontId="5" fillId="0" borderId="7"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xf numFmtId="0" fontId="7" fillId="0" borderId="0" xfId="0" applyFont="1" applyFill="1" applyBorder="1" applyAlignment="1" applyProtection="1">
      <alignment horizontal="center" vertical="top" wrapText="1"/>
      <protection hidden="1"/>
    </xf>
    <xf numFmtId="0" fontId="7" fillId="0" borderId="11" xfId="0" applyFont="1" applyFill="1" applyBorder="1" applyAlignment="1" applyProtection="1">
      <alignment horizontal="center" vertical="top" wrapText="1"/>
      <protection hidden="1"/>
    </xf>
    <xf numFmtId="0" fontId="7" fillId="0" borderId="0" xfId="0" applyFont="1" applyFill="1" applyAlignment="1" applyProtection="1">
      <alignment horizontal="left" wrapText="1"/>
      <protection hidden="1"/>
    </xf>
    <xf numFmtId="0" fontId="5" fillId="0" borderId="0" xfId="0" applyFont="1" applyFill="1" applyAlignment="1" applyProtection="1">
      <alignment horizontal="left"/>
      <protection hidden="1"/>
    </xf>
    <xf numFmtId="164" fontId="5" fillId="0" borderId="8" xfId="0" applyNumberFormat="1" applyFont="1" applyFill="1" applyBorder="1" applyAlignment="1" applyProtection="1">
      <alignment horizontal="center" wrapText="1"/>
      <protection hidden="1"/>
    </xf>
    <xf numFmtId="0" fontId="5" fillId="0" borderId="9" xfId="0" applyFont="1" applyFill="1" applyBorder="1" applyAlignment="1" applyProtection="1">
      <alignment horizontal="center" wrapText="1"/>
      <protection hidden="1"/>
    </xf>
    <xf numFmtId="0" fontId="5" fillId="0" borderId="5" xfId="0" applyFont="1" applyFill="1" applyBorder="1" applyAlignment="1" applyProtection="1">
      <alignment horizontal="center" vertical="top"/>
      <protection hidden="1"/>
    </xf>
    <xf numFmtId="0" fontId="5" fillId="0" borderId="7" xfId="0" applyFont="1" applyFill="1" applyBorder="1" applyAlignment="1" applyProtection="1">
      <alignment horizontal="center" vertical="top"/>
      <protection hidden="1"/>
    </xf>
    <xf numFmtId="164" fontId="5" fillId="0" borderId="8" xfId="0" applyNumberFormat="1" applyFont="1" applyFill="1" applyBorder="1" applyAlignment="1" applyProtection="1">
      <alignment horizontal="center" vertical="top"/>
      <protection hidden="1"/>
    </xf>
    <xf numFmtId="0" fontId="6" fillId="0" borderId="3" xfId="0" applyFont="1" applyFill="1" applyBorder="1" applyAlignment="1" applyProtection="1">
      <alignment horizontal="center" vertical="top" wrapText="1"/>
      <protection hidden="1"/>
    </xf>
    <xf numFmtId="0" fontId="6" fillId="0" borderId="4" xfId="0" applyFont="1" applyFill="1" applyBorder="1" applyAlignment="1" applyProtection="1">
      <alignment horizontal="center" vertical="top" wrapText="1"/>
      <protection hidden="1"/>
    </xf>
    <xf numFmtId="0" fontId="5" fillId="0" borderId="8" xfId="0" applyFont="1" applyFill="1" applyBorder="1" applyAlignment="1" applyProtection="1">
      <alignment horizontal="center" vertical="center" wrapText="1"/>
      <protection hidden="1"/>
    </xf>
    <xf numFmtId="0" fontId="5" fillId="0" borderId="9" xfId="0" applyFont="1" applyFill="1" applyBorder="1" applyAlignment="1" applyProtection="1">
      <alignment horizontal="center" vertical="center" wrapText="1"/>
      <protection hidden="1"/>
    </xf>
    <xf numFmtId="0" fontId="7" fillId="0" borderId="5" xfId="0" applyFont="1" applyFill="1" applyBorder="1" applyAlignment="1" applyProtection="1">
      <alignment horizontal="center" vertical="top"/>
      <protection hidden="1"/>
    </xf>
    <xf numFmtId="0" fontId="7" fillId="0" borderId="8" xfId="0" applyFont="1" applyFill="1" applyBorder="1" applyAlignment="1" applyProtection="1">
      <alignment horizontal="center" vertical="top"/>
      <protection hidden="1"/>
    </xf>
    <xf numFmtId="0" fontId="7" fillId="0" borderId="10" xfId="0" applyFont="1" applyFill="1" applyBorder="1" applyAlignment="1" applyProtection="1">
      <alignment horizontal="center" vertical="top"/>
      <protection hidden="1"/>
    </xf>
    <xf numFmtId="164" fontId="5" fillId="0" borderId="8" xfId="0" applyNumberFormat="1" applyFont="1" applyFill="1" applyBorder="1" applyAlignment="1" applyProtection="1">
      <alignment horizontal="center" vertical="center" wrapText="1"/>
      <protection hidden="1"/>
    </xf>
    <xf numFmtId="164" fontId="5" fillId="0" borderId="5" xfId="0" applyNumberFormat="1" applyFont="1" applyFill="1" applyBorder="1" applyAlignment="1" applyProtection="1">
      <alignment horizontal="center" vertical="top" wrapText="1"/>
      <protection hidden="1"/>
    </xf>
    <xf numFmtId="0" fontId="8" fillId="0" borderId="0"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top" wrapText="1"/>
      <protection hidden="1"/>
    </xf>
    <xf numFmtId="164" fontId="5" fillId="0" borderId="5" xfId="0" applyNumberFormat="1" applyFont="1" applyFill="1" applyBorder="1" applyAlignment="1" applyProtection="1">
      <alignment horizontal="center" vertical="center"/>
      <protection hidden="1"/>
    </xf>
    <xf numFmtId="0" fontId="5" fillId="0" borderId="7" xfId="0" applyFont="1" applyFill="1" applyBorder="1" applyAlignment="1" applyProtection="1">
      <alignment horizontal="center" vertical="center"/>
      <protection hidden="1"/>
    </xf>
    <xf numFmtId="164" fontId="5" fillId="0" borderId="5" xfId="0" applyNumberFormat="1" applyFont="1" applyFill="1" applyBorder="1" applyAlignment="1" applyProtection="1">
      <alignment horizontal="center" vertical="center" wrapText="1"/>
      <protection hidden="1"/>
    </xf>
    <xf numFmtId="164" fontId="5" fillId="0" borderId="7" xfId="0" applyNumberFormat="1" applyFont="1" applyFill="1" applyBorder="1" applyAlignment="1" applyProtection="1">
      <alignment horizontal="center" vertical="top" wrapText="1"/>
      <protection hidden="1"/>
    </xf>
    <xf numFmtId="164" fontId="5" fillId="0" borderId="9" xfId="0" applyNumberFormat="1" applyFont="1" applyFill="1" applyBorder="1" applyAlignment="1" applyProtection="1">
      <alignment horizontal="center" vertical="top" wrapText="1"/>
      <protection hidden="1"/>
    </xf>
    <xf numFmtId="0" fontId="5" fillId="0" borderId="0" xfId="0" applyFont="1" applyFill="1" applyBorder="1" applyAlignment="1" applyProtection="1">
      <alignment horizontal="center" vertical="center" wrapText="1"/>
      <protection hidden="1"/>
    </xf>
    <xf numFmtId="164" fontId="5" fillId="0" borderId="0" xfId="0" applyNumberFormat="1" applyFont="1" applyFill="1" applyBorder="1" applyAlignment="1" applyProtection="1">
      <alignment horizontal="center" vertical="center" wrapText="1"/>
      <protection hidden="1"/>
    </xf>
    <xf numFmtId="0" fontId="2" fillId="0" borderId="0" xfId="0" applyFont="1" applyFill="1" applyAlignment="1" applyProtection="1">
      <alignment horizontal="center" wrapText="1"/>
      <protection hidden="1"/>
    </xf>
    <xf numFmtId="0" fontId="5" fillId="0" borderId="6" xfId="0" applyFont="1" applyFill="1" applyBorder="1" applyAlignment="1" applyProtection="1">
      <alignment horizontal="center"/>
      <protection hidden="1"/>
    </xf>
    <xf numFmtId="164" fontId="5" fillId="0" borderId="8" xfId="0" applyNumberFormat="1"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5" fillId="0" borderId="2" xfId="0" applyFont="1" applyFill="1" applyBorder="1" applyAlignment="1" applyProtection="1">
      <alignment horizontal="center" vertical="center" wrapText="1"/>
      <protection hidden="1"/>
    </xf>
    <xf numFmtId="0" fontId="6" fillId="0" borderId="3" xfId="0" applyFont="1" applyFill="1" applyBorder="1" applyProtection="1">
      <protection hidden="1"/>
    </xf>
    <xf numFmtId="0" fontId="6" fillId="0" borderId="4" xfId="0" applyFont="1" applyFill="1" applyBorder="1" applyProtection="1">
      <protection hidden="1"/>
    </xf>
    <xf numFmtId="0" fontId="5" fillId="0" borderId="4" xfId="0" applyFont="1" applyFill="1" applyBorder="1" applyAlignment="1" applyProtection="1">
      <alignment horizontal="center" vertical="center" wrapText="1"/>
      <protection hidden="1"/>
    </xf>
    <xf numFmtId="0" fontId="7" fillId="0" borderId="5" xfId="0" applyFont="1" applyFill="1" applyBorder="1" applyAlignment="1" applyProtection="1">
      <alignment horizontal="right" vertical="top" wrapText="1"/>
      <protection hidden="1"/>
    </xf>
    <xf numFmtId="0" fontId="6" fillId="0" borderId="6" xfId="0" applyFont="1" applyFill="1" applyBorder="1" applyProtection="1">
      <protection hidden="1"/>
    </xf>
    <xf numFmtId="0" fontId="6" fillId="0" borderId="7" xfId="0" applyFont="1" applyFill="1" applyBorder="1" applyProtection="1">
      <protection hidden="1"/>
    </xf>
    <xf numFmtId="0" fontId="6" fillId="0" borderId="8" xfId="0" applyFont="1" applyFill="1" applyBorder="1" applyProtection="1">
      <protection hidden="1"/>
    </xf>
    <xf numFmtId="0" fontId="6" fillId="0" borderId="0" xfId="0" applyFont="1" applyFill="1" applyProtection="1">
      <protection hidden="1"/>
    </xf>
    <xf numFmtId="0" fontId="6" fillId="0" borderId="9" xfId="0" applyFont="1" applyFill="1" applyBorder="1" applyProtection="1">
      <protection hidden="1"/>
    </xf>
    <xf numFmtId="0" fontId="6" fillId="0" borderId="10" xfId="0" applyFont="1" applyFill="1" applyBorder="1" applyProtection="1">
      <protection hidden="1"/>
    </xf>
    <xf numFmtId="0" fontId="6" fillId="0" borderId="11" xfId="0" applyFont="1" applyFill="1" applyBorder="1" applyProtection="1">
      <protection hidden="1"/>
    </xf>
    <xf numFmtId="0" fontId="6" fillId="0" borderId="12" xfId="0" applyFont="1" applyFill="1" applyBorder="1" applyProtection="1">
      <protection hidden="1"/>
    </xf>
    <xf numFmtId="0" fontId="6" fillId="0" borderId="3" xfId="0" applyFont="1" applyFill="1" applyBorder="1" applyAlignment="1" applyProtection="1">
      <alignment vertical="top" wrapText="1"/>
      <protection hidden="1"/>
    </xf>
    <xf numFmtId="0" fontId="6" fillId="0" borderId="4" xfId="0" applyFont="1" applyFill="1" applyBorder="1" applyAlignment="1" applyProtection="1">
      <alignment vertical="top" wrapText="1"/>
      <protection hidden="1"/>
    </xf>
    <xf numFmtId="0" fontId="7" fillId="0" borderId="5" xfId="0" applyFont="1" applyFill="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164" fontId="5" fillId="0" borderId="9" xfId="0" applyNumberFormat="1"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7" xfId="0" applyFont="1" applyFill="1" applyBorder="1" applyAlignment="1" applyProtection="1">
      <alignment horizontal="center"/>
      <protection hidden="1"/>
    </xf>
    <xf numFmtId="0" fontId="6" fillId="0" borderId="8" xfId="0" applyFont="1" applyFill="1" applyBorder="1" applyAlignment="1" applyProtection="1">
      <alignment horizontal="center"/>
      <protection hidden="1"/>
    </xf>
    <xf numFmtId="0" fontId="6" fillId="0" borderId="0" xfId="0" applyFont="1" applyFill="1" applyAlignment="1" applyProtection="1">
      <alignment horizontal="center"/>
      <protection hidden="1"/>
    </xf>
    <xf numFmtId="0" fontId="6" fillId="0" borderId="10" xfId="0" applyFont="1" applyFill="1" applyBorder="1" applyAlignment="1" applyProtection="1">
      <alignment horizontal="center"/>
      <protection hidden="1"/>
    </xf>
    <xf numFmtId="0" fontId="6" fillId="0" borderId="11" xfId="0" applyFont="1" applyFill="1" applyBorder="1" applyAlignment="1" applyProtection="1">
      <alignment horizontal="center"/>
      <protection hidden="1"/>
    </xf>
    <xf numFmtId="0" fontId="6" fillId="0" borderId="12" xfId="0" applyFont="1" applyFill="1" applyBorder="1" applyAlignment="1" applyProtection="1">
      <alignment horizontal="center"/>
      <protection hidden="1"/>
    </xf>
    <xf numFmtId="0" fontId="6" fillId="0" borderId="6" xfId="0" applyFont="1" applyFill="1" applyBorder="1" applyAlignment="1" applyProtection="1">
      <alignment vertical="top" wrapText="1"/>
      <protection hidden="1"/>
    </xf>
    <xf numFmtId="0" fontId="6" fillId="0" borderId="7" xfId="0" applyFont="1" applyFill="1" applyBorder="1" applyAlignment="1" applyProtection="1">
      <alignment vertical="top" wrapText="1"/>
      <protection hidden="1"/>
    </xf>
    <xf numFmtId="0" fontId="5" fillId="0" borderId="9" xfId="0" applyFont="1" applyFill="1" applyBorder="1" applyAlignment="1" applyProtection="1">
      <alignment horizontal="center"/>
      <protection hidden="1"/>
    </xf>
    <xf numFmtId="0" fontId="7" fillId="0" borderId="2" xfId="0" applyFont="1" applyFill="1" applyBorder="1" applyAlignment="1" applyProtection="1">
      <alignment vertical="top" wrapText="1"/>
      <protection hidden="1"/>
    </xf>
    <xf numFmtId="0" fontId="7" fillId="0" borderId="3" xfId="0" applyFont="1" applyFill="1" applyBorder="1" applyAlignment="1" applyProtection="1">
      <alignment vertical="top" wrapText="1"/>
      <protection hidden="1"/>
    </xf>
    <xf numFmtId="0" fontId="7" fillId="0" borderId="4" xfId="0" applyFont="1" applyFill="1" applyBorder="1" applyAlignment="1" applyProtection="1">
      <alignment vertical="top" wrapText="1"/>
      <protection hidden="1"/>
    </xf>
    <xf numFmtId="0" fontId="5" fillId="0" borderId="5" xfId="0" applyFont="1" applyFill="1" applyBorder="1" applyAlignment="1" applyProtection="1">
      <alignment horizontal="center" vertical="center"/>
      <protection hidden="1"/>
    </xf>
    <xf numFmtId="164" fontId="5" fillId="0" borderId="8" xfId="0" applyNumberFormat="1" applyFont="1" applyFill="1" applyBorder="1" applyAlignment="1" applyProtection="1">
      <alignment horizontal="center" vertical="center"/>
      <protection hidden="1"/>
    </xf>
    <xf numFmtId="164" fontId="5" fillId="0" borderId="9" xfId="0" applyNumberFormat="1" applyFont="1" applyFill="1" applyBorder="1" applyAlignment="1" applyProtection="1">
      <alignment horizontal="center" vertical="center"/>
      <protection hidden="1"/>
    </xf>
    <xf numFmtId="0" fontId="5" fillId="0" borderId="9" xfId="0" applyNumberFormat="1" applyFont="1" applyFill="1" applyBorder="1" applyAlignment="1" applyProtection="1">
      <alignment horizontal="center" vertical="center"/>
      <protection hidden="1"/>
    </xf>
    <xf numFmtId="0" fontId="5" fillId="0" borderId="11" xfId="0" applyFont="1" applyFill="1" applyBorder="1" applyAlignment="1" applyProtection="1">
      <alignment horizontal="center" vertical="top" wrapText="1"/>
      <protection hidden="1"/>
    </xf>
    <xf numFmtId="164" fontId="7" fillId="0" borderId="0" xfId="0" applyNumberFormat="1" applyFont="1" applyFill="1" applyBorder="1" applyAlignment="1" applyProtection="1">
      <alignment horizontal="center"/>
      <protection hidden="1"/>
    </xf>
    <xf numFmtId="164" fontId="7" fillId="0" borderId="9" xfId="0" applyNumberFormat="1" applyFont="1" applyFill="1" applyBorder="1" applyAlignment="1" applyProtection="1">
      <alignment horizontal="center"/>
      <protection hidden="1"/>
    </xf>
    <xf numFmtId="0" fontId="7" fillId="0" borderId="0" xfId="0" applyFont="1" applyFill="1" applyBorder="1" applyAlignment="1" applyProtection="1">
      <alignment horizontal="center"/>
      <protection hidden="1"/>
    </xf>
    <xf numFmtId="0" fontId="7" fillId="0" borderId="9" xfId="0" applyFont="1" applyFill="1" applyBorder="1" applyAlignment="1" applyProtection="1">
      <alignment horizontal="center"/>
      <protection hidden="1"/>
    </xf>
    <xf numFmtId="164" fontId="5" fillId="2" borderId="11" xfId="0" applyNumberFormat="1" applyFont="1" applyFill="1" applyBorder="1" applyAlignment="1" applyProtection="1">
      <alignment horizontal="center" vertical="center"/>
      <protection locked="0" hidden="1"/>
    </xf>
    <xf numFmtId="164" fontId="5" fillId="2" borderId="12" xfId="0" applyNumberFormat="1" applyFont="1" applyFill="1" applyBorder="1" applyAlignment="1" applyProtection="1">
      <alignment horizontal="center" vertical="center"/>
      <protection locked="0" hidden="1"/>
    </xf>
    <xf numFmtId="164" fontId="5" fillId="2" borderId="11" xfId="0" applyNumberFormat="1" applyFont="1" applyFill="1" applyBorder="1" applyAlignment="1" applyProtection="1">
      <alignment horizontal="center" vertical="center" wrapText="1"/>
      <protection locked="0" hidden="1"/>
    </xf>
    <xf numFmtId="164" fontId="5" fillId="2" borderId="12" xfId="0" applyNumberFormat="1" applyFont="1" applyFill="1" applyBorder="1" applyAlignment="1" applyProtection="1">
      <alignment horizontal="center" vertical="center" wrapText="1"/>
      <protection locked="0" hidden="1"/>
    </xf>
    <xf numFmtId="0" fontId="5" fillId="0" borderId="3" xfId="0" applyFont="1" applyFill="1" applyBorder="1" applyAlignment="1" applyProtection="1">
      <alignment horizontal="center" vertical="center" wrapText="1"/>
      <protection hidden="1"/>
    </xf>
    <xf numFmtId="0" fontId="7" fillId="0" borderId="6" xfId="0" applyFont="1" applyFill="1" applyBorder="1" applyAlignment="1" applyProtection="1">
      <alignment horizontal="right" vertical="top" wrapText="1"/>
      <protection hidden="1"/>
    </xf>
    <xf numFmtId="0" fontId="7" fillId="0" borderId="7" xfId="0" applyFont="1" applyFill="1" applyBorder="1" applyAlignment="1" applyProtection="1">
      <alignment horizontal="right" vertical="top" wrapText="1"/>
      <protection hidden="1"/>
    </xf>
    <xf numFmtId="0" fontId="7" fillId="0" borderId="8" xfId="0" applyFont="1" applyFill="1" applyBorder="1" applyAlignment="1" applyProtection="1">
      <alignment horizontal="right" vertical="top" wrapText="1"/>
      <protection hidden="1"/>
    </xf>
    <xf numFmtId="0" fontId="7" fillId="0" borderId="0" xfId="0" applyFont="1" applyFill="1" applyBorder="1" applyAlignment="1" applyProtection="1">
      <alignment horizontal="right" vertical="top" wrapText="1"/>
      <protection hidden="1"/>
    </xf>
    <xf numFmtId="0" fontId="7" fillId="0" borderId="9" xfId="0" applyFont="1" applyFill="1" applyBorder="1" applyAlignment="1" applyProtection="1">
      <alignment horizontal="right" vertical="top" wrapText="1"/>
      <protection hidden="1"/>
    </xf>
    <xf numFmtId="0" fontId="7" fillId="0" borderId="10" xfId="0" applyFont="1" applyFill="1" applyBorder="1" applyAlignment="1" applyProtection="1">
      <alignment horizontal="right" vertical="top" wrapText="1"/>
      <protection hidden="1"/>
    </xf>
    <xf numFmtId="0" fontId="7" fillId="0" borderId="11" xfId="0" applyFont="1" applyFill="1" applyBorder="1" applyAlignment="1" applyProtection="1">
      <alignment horizontal="right" vertical="top" wrapText="1"/>
      <protection hidden="1"/>
    </xf>
    <xf numFmtId="0" fontId="7" fillId="0" borderId="12" xfId="0" applyFont="1" applyFill="1" applyBorder="1" applyAlignment="1" applyProtection="1">
      <alignment horizontal="right" vertical="top" wrapText="1"/>
      <protection hidden="1"/>
    </xf>
    <xf numFmtId="0" fontId="5" fillId="0" borderId="1" xfId="0" applyFont="1" applyFill="1" applyBorder="1" applyAlignment="1" applyProtection="1">
      <alignment horizontal="right" vertical="top"/>
      <protection hidden="1"/>
    </xf>
    <xf numFmtId="0" fontId="5" fillId="0" borderId="2" xfId="0" applyFont="1" applyFill="1" applyBorder="1" applyAlignment="1" applyProtection="1">
      <alignment horizontal="right" vertical="top"/>
      <protection hidden="1"/>
    </xf>
    <xf numFmtId="0" fontId="1" fillId="0" borderId="4" xfId="0" applyFont="1" applyBorder="1" applyAlignment="1" applyProtection="1">
      <alignment horizontal="center"/>
      <protection hidden="1"/>
    </xf>
    <xf numFmtId="0" fontId="0" fillId="0" borderId="1" xfId="0" applyBorder="1" applyAlignment="1" applyProtection="1">
      <alignment horizontal="center"/>
      <protection hidden="1"/>
    </xf>
    <xf numFmtId="164" fontId="5" fillId="0" borderId="6" xfId="0" applyNumberFormat="1" applyFont="1" applyFill="1" applyBorder="1" applyAlignment="1" applyProtection="1">
      <alignment horizontal="center" vertical="center"/>
      <protection locked="0" hidden="1"/>
    </xf>
    <xf numFmtId="164" fontId="5" fillId="0" borderId="7" xfId="0" applyNumberFormat="1" applyFont="1" applyFill="1" applyBorder="1" applyAlignment="1" applyProtection="1">
      <alignment horizontal="center" vertical="center"/>
      <protection locked="0" hidden="1"/>
    </xf>
    <xf numFmtId="0" fontId="7"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 fillId="2" borderId="0" xfId="0" applyFont="1" applyFill="1" applyAlignment="1" applyProtection="1">
      <alignment horizontal="center" vertical="center" wrapText="1"/>
      <protection hidden="1"/>
    </xf>
    <xf numFmtId="0" fontId="7" fillId="0" borderId="6" xfId="0" applyFont="1" applyFill="1" applyBorder="1" applyAlignment="1" applyProtection="1">
      <alignment horizontal="center"/>
      <protection hidden="1"/>
    </xf>
    <xf numFmtId="0" fontId="7" fillId="0" borderId="7" xfId="0" applyFont="1" applyFill="1" applyBorder="1" applyAlignment="1" applyProtection="1">
      <alignment horizontal="center"/>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28"/>
  <sheetViews>
    <sheetView tabSelected="1" view="pageBreakPreview" topLeftCell="A35" zoomScaleNormal="94" zoomScaleSheetLayoutView="100" zoomScalePageLayoutView="66" workbookViewId="0">
      <selection activeCell="J12" sqref="J12:K12"/>
    </sheetView>
  </sheetViews>
  <sheetFormatPr defaultColWidth="8.85546875" defaultRowHeight="15" x14ac:dyDescent="0.25"/>
  <cols>
    <col min="1" max="1" width="4.28515625" style="2" customWidth="1"/>
    <col min="2" max="3" width="8.85546875" style="2"/>
    <col min="4" max="4" width="36.28515625" style="2" customWidth="1"/>
    <col min="5" max="5" width="9.7109375" style="2" customWidth="1"/>
    <col min="6" max="6" width="26" style="2" customWidth="1"/>
    <col min="7" max="7" width="1.28515625" style="2" customWidth="1"/>
    <col min="8" max="8" width="2.140625" style="2" customWidth="1"/>
    <col min="9" max="9" width="0.7109375" style="2" customWidth="1"/>
    <col min="10" max="10" width="20" style="2" customWidth="1"/>
    <col min="11" max="11" width="9.7109375" style="2" customWidth="1"/>
    <col min="12" max="12" width="19.85546875" style="2" customWidth="1"/>
    <col min="13" max="13" width="11.5703125" style="2" customWidth="1"/>
    <col min="14" max="16384" width="8.85546875" style="2"/>
  </cols>
  <sheetData>
    <row r="1" spans="1:12" s="33" customFormat="1" ht="88.15" customHeight="1" x14ac:dyDescent="0.25">
      <c r="G1" s="220" t="s">
        <v>349</v>
      </c>
      <c r="H1" s="220"/>
      <c r="I1" s="220"/>
      <c r="J1" s="220"/>
      <c r="K1" s="220"/>
    </row>
    <row r="2" spans="1:12" ht="43.15" customHeight="1" x14ac:dyDescent="0.25">
      <c r="A2" s="155" t="s">
        <v>347</v>
      </c>
      <c r="B2" s="155"/>
      <c r="C2" s="155"/>
      <c r="D2" s="155"/>
      <c r="E2" s="155"/>
      <c r="F2" s="155"/>
      <c r="G2" s="155"/>
      <c r="H2" s="155"/>
      <c r="I2" s="155"/>
      <c r="J2" s="155"/>
      <c r="K2" s="155"/>
      <c r="L2" s="1"/>
    </row>
    <row r="4" spans="1:12" s="36" customFormat="1" x14ac:dyDescent="0.25">
      <c r="E4" s="212" t="s">
        <v>312</v>
      </c>
      <c r="F4" s="212"/>
      <c r="G4" s="212"/>
      <c r="H4" s="213"/>
      <c r="I4" s="75"/>
      <c r="J4" s="216">
        <v>44456</v>
      </c>
      <c r="K4" s="217"/>
    </row>
    <row r="5" spans="1:12" s="36" customFormat="1" x14ac:dyDescent="0.25">
      <c r="E5" s="212"/>
      <c r="F5" s="212"/>
      <c r="G5" s="212"/>
      <c r="H5" s="213"/>
      <c r="I5" s="75"/>
      <c r="J5" s="214" t="s">
        <v>317</v>
      </c>
      <c r="K5" s="215"/>
    </row>
    <row r="6" spans="1:12" ht="14.45" customHeight="1" x14ac:dyDescent="0.25">
      <c r="A6" s="43"/>
      <c r="B6" s="43"/>
      <c r="C6" s="43"/>
      <c r="D6" s="43"/>
      <c r="E6" s="212"/>
      <c r="F6" s="212"/>
      <c r="G6" s="212"/>
      <c r="H6" s="212"/>
      <c r="I6" s="74"/>
      <c r="J6" s="216">
        <v>44458</v>
      </c>
      <c r="K6" s="217"/>
      <c r="L6" s="3"/>
    </row>
    <row r="7" spans="1:12" ht="9" hidden="1" customHeight="1" x14ac:dyDescent="0.25">
      <c r="A7" s="43"/>
      <c r="B7" s="43"/>
      <c r="C7" s="43"/>
      <c r="D7" s="43"/>
      <c r="E7" s="212"/>
      <c r="F7" s="212"/>
      <c r="G7" s="212"/>
      <c r="H7" s="212"/>
      <c r="I7" s="44"/>
      <c r="J7" s="44"/>
      <c r="K7" s="45"/>
      <c r="L7" s="4"/>
    </row>
    <row r="8" spans="1:12" ht="12" customHeight="1" x14ac:dyDescent="0.25">
      <c r="A8" s="43"/>
      <c r="B8" s="126"/>
      <c r="C8" s="126"/>
      <c r="D8" s="43"/>
      <c r="E8" s="163" t="s">
        <v>346</v>
      </c>
      <c r="F8" s="164"/>
      <c r="G8" s="164"/>
      <c r="H8" s="165"/>
      <c r="I8" s="46"/>
      <c r="J8" s="221" t="str">
        <f>IF(J12=0,"Не ранее","(не ранее")</f>
        <v>(не ранее</v>
      </c>
      <c r="K8" s="222"/>
      <c r="L8" s="5"/>
    </row>
    <row r="9" spans="1:12" x14ac:dyDescent="0.25">
      <c r="A9" s="43"/>
      <c r="B9" s="43"/>
      <c r="C9" s="43"/>
      <c r="D9" s="43"/>
      <c r="E9" s="166"/>
      <c r="F9" s="167"/>
      <c r="G9" s="167"/>
      <c r="H9" s="168"/>
      <c r="I9" s="47"/>
      <c r="J9" s="195">
        <f>J6-91</f>
        <v>44367</v>
      </c>
      <c r="K9" s="196"/>
      <c r="L9" s="6"/>
    </row>
    <row r="10" spans="1:12" x14ac:dyDescent="0.25">
      <c r="A10" s="43"/>
      <c r="B10" s="43"/>
      <c r="C10" s="48"/>
      <c r="D10" s="43"/>
      <c r="E10" s="166"/>
      <c r="F10" s="167"/>
      <c r="G10" s="167"/>
      <c r="H10" s="168"/>
      <c r="I10" s="47"/>
      <c r="J10" s="197" t="s">
        <v>10</v>
      </c>
      <c r="K10" s="198"/>
      <c r="L10" s="7"/>
    </row>
    <row r="11" spans="1:12" ht="16.149999999999999" customHeight="1" x14ac:dyDescent="0.25">
      <c r="A11" s="43"/>
      <c r="B11" s="43"/>
      <c r="C11" s="49"/>
      <c r="D11" s="43"/>
      <c r="E11" s="166"/>
      <c r="F11" s="167"/>
      <c r="G11" s="167"/>
      <c r="H11" s="168"/>
      <c r="I11" s="47"/>
      <c r="J11" s="37">
        <f>J6-81</f>
        <v>44377</v>
      </c>
      <c r="K11" s="38" t="str">
        <f>IF(J12=0," ",")")</f>
        <v>)</v>
      </c>
      <c r="L11" s="8"/>
    </row>
    <row r="12" spans="1:12" ht="16.899999999999999" customHeight="1" x14ac:dyDescent="0.25">
      <c r="A12" s="43"/>
      <c r="B12" s="43"/>
      <c r="C12" s="48"/>
      <c r="D12" s="43"/>
      <c r="E12" s="169"/>
      <c r="F12" s="170"/>
      <c r="G12" s="170"/>
      <c r="H12" s="171"/>
      <c r="I12" s="50"/>
      <c r="J12" s="199">
        <v>44376</v>
      </c>
      <c r="K12" s="200"/>
      <c r="L12" s="10"/>
    </row>
    <row r="13" spans="1:12" ht="29.45" customHeight="1" x14ac:dyDescent="0.25">
      <c r="A13" s="43"/>
      <c r="B13" s="43"/>
      <c r="C13" s="43"/>
      <c r="D13" s="43"/>
      <c r="E13" s="163" t="s">
        <v>0</v>
      </c>
      <c r="F13" s="204"/>
      <c r="G13" s="204"/>
      <c r="H13" s="205"/>
      <c r="I13" s="51"/>
      <c r="J13" s="125" t="str">
        <f>IF(J17=0,"Не позднее чем через три дня со дня его принятия","(не позднее чем через три дня со дня его принятия)")</f>
        <v>(не позднее чем через три дня со дня его принятия)</v>
      </c>
      <c r="K13" s="97"/>
      <c r="L13" s="11"/>
    </row>
    <row r="14" spans="1:12" s="34" customFormat="1" ht="16.149999999999999" customHeight="1" x14ac:dyDescent="0.25">
      <c r="A14" s="43"/>
      <c r="B14" s="43"/>
      <c r="C14" s="43"/>
      <c r="D14" s="43"/>
      <c r="E14" s="206"/>
      <c r="F14" s="207"/>
      <c r="G14" s="207"/>
      <c r="H14" s="208"/>
      <c r="I14" s="52"/>
      <c r="J14" s="126" t="s">
        <v>240</v>
      </c>
      <c r="K14" s="94"/>
      <c r="L14" s="11"/>
    </row>
    <row r="15" spans="1:12" s="23" customFormat="1" ht="17.25" customHeight="1" x14ac:dyDescent="0.25">
      <c r="A15" s="43"/>
      <c r="B15" s="43"/>
      <c r="C15" s="43"/>
      <c r="D15" s="43"/>
      <c r="E15" s="206"/>
      <c r="F15" s="207"/>
      <c r="G15" s="207"/>
      <c r="H15" s="208"/>
      <c r="I15" s="52"/>
      <c r="J15" s="39">
        <f>J12+3</f>
        <v>44379</v>
      </c>
      <c r="K15" s="53" t="str">
        <f>IF(J12=0," ",")")</f>
        <v>)</v>
      </c>
      <c r="L15" s="11"/>
    </row>
    <row r="16" spans="1:12" ht="2.4500000000000002" customHeight="1" x14ac:dyDescent="0.25">
      <c r="A16" s="43"/>
      <c r="B16" s="43"/>
      <c r="C16" s="43"/>
      <c r="D16" s="43"/>
      <c r="E16" s="206"/>
      <c r="F16" s="207"/>
      <c r="G16" s="207"/>
      <c r="H16" s="208"/>
      <c r="I16" s="52"/>
      <c r="J16" s="39"/>
      <c r="K16" s="54"/>
      <c r="L16" s="11"/>
    </row>
    <row r="17" spans="1:12" ht="17.45" customHeight="1" x14ac:dyDescent="0.25">
      <c r="A17" s="43"/>
      <c r="B17" s="43"/>
      <c r="C17" s="43"/>
      <c r="D17" s="43"/>
      <c r="E17" s="209"/>
      <c r="F17" s="210"/>
      <c r="G17" s="210"/>
      <c r="H17" s="211"/>
      <c r="I17" s="55"/>
      <c r="J17" s="201">
        <v>44379</v>
      </c>
      <c r="K17" s="202"/>
      <c r="L17" s="13"/>
    </row>
    <row r="18" spans="1:12" x14ac:dyDescent="0.25">
      <c r="A18" s="43"/>
      <c r="B18" s="43"/>
      <c r="C18" s="43"/>
      <c r="D18" s="43"/>
      <c r="E18" s="43"/>
      <c r="F18" s="56"/>
      <c r="G18" s="57"/>
      <c r="H18" s="56"/>
      <c r="I18" s="56"/>
      <c r="J18" s="56"/>
      <c r="K18" s="58"/>
      <c r="L18" s="14"/>
    </row>
    <row r="19" spans="1:12" ht="30" customHeight="1" x14ac:dyDescent="0.25">
      <c r="A19" s="59" t="s">
        <v>1</v>
      </c>
      <c r="B19" s="159" t="s">
        <v>2</v>
      </c>
      <c r="C19" s="203"/>
      <c r="D19" s="162"/>
      <c r="E19" s="159" t="s">
        <v>11</v>
      </c>
      <c r="F19" s="162"/>
      <c r="G19" s="159" t="s">
        <v>3</v>
      </c>
      <c r="H19" s="160"/>
      <c r="I19" s="160"/>
      <c r="J19" s="160"/>
      <c r="K19" s="161"/>
      <c r="L19" s="9"/>
    </row>
    <row r="20" spans="1:12" ht="24" customHeight="1" x14ac:dyDescent="0.25">
      <c r="A20" s="118" t="s">
        <v>113</v>
      </c>
      <c r="B20" s="119"/>
      <c r="C20" s="119"/>
      <c r="D20" s="119"/>
      <c r="E20" s="119"/>
      <c r="F20" s="119"/>
      <c r="G20" s="119"/>
      <c r="H20" s="119"/>
      <c r="I20" s="119"/>
      <c r="J20" s="119"/>
      <c r="K20" s="121"/>
      <c r="L20" s="15"/>
    </row>
    <row r="21" spans="1:12" s="16" customFormat="1" ht="15.6" customHeight="1" x14ac:dyDescent="0.25">
      <c r="A21" s="83" t="s">
        <v>12</v>
      </c>
      <c r="B21" s="89" t="s">
        <v>297</v>
      </c>
      <c r="C21" s="90"/>
      <c r="D21" s="98"/>
      <c r="E21" s="190" t="s">
        <v>6</v>
      </c>
      <c r="F21" s="149"/>
      <c r="G21" s="96" t="s">
        <v>295</v>
      </c>
      <c r="H21" s="164"/>
      <c r="I21" s="164"/>
      <c r="J21" s="164"/>
      <c r="K21" s="165"/>
      <c r="L21" s="9"/>
    </row>
    <row r="22" spans="1:12" s="16" customFormat="1" ht="14.45" customHeight="1" x14ac:dyDescent="0.25">
      <c r="A22" s="100"/>
      <c r="B22" s="101"/>
      <c r="C22" s="102"/>
      <c r="D22" s="103"/>
      <c r="E22" s="191">
        <f>J6-41</f>
        <v>44417</v>
      </c>
      <c r="F22" s="192"/>
      <c r="G22" s="166"/>
      <c r="H22" s="167"/>
      <c r="I22" s="167"/>
      <c r="J22" s="167"/>
      <c r="K22" s="168"/>
      <c r="L22" s="9"/>
    </row>
    <row r="23" spans="1:12" s="16" customFormat="1" ht="121.15" customHeight="1" x14ac:dyDescent="0.25">
      <c r="A23" s="84"/>
      <c r="B23" s="91"/>
      <c r="C23" s="92"/>
      <c r="D23" s="99"/>
      <c r="E23" s="95" t="s">
        <v>4</v>
      </c>
      <c r="F23" s="88"/>
      <c r="G23" s="169"/>
      <c r="H23" s="170"/>
      <c r="I23" s="170"/>
      <c r="J23" s="170"/>
      <c r="K23" s="171"/>
      <c r="L23" s="9"/>
    </row>
    <row r="24" spans="1:12" s="16" customFormat="1" ht="24.75" customHeight="1" x14ac:dyDescent="0.25">
      <c r="A24" s="118" t="s">
        <v>112</v>
      </c>
      <c r="B24" s="119"/>
      <c r="C24" s="119"/>
      <c r="D24" s="119"/>
      <c r="E24" s="119"/>
      <c r="F24" s="119"/>
      <c r="G24" s="119"/>
      <c r="H24" s="119"/>
      <c r="I24" s="119"/>
      <c r="J24" s="119"/>
      <c r="K24" s="121"/>
      <c r="L24" s="9"/>
    </row>
    <row r="25" spans="1:12" s="16" customFormat="1" ht="42.6" customHeight="1" x14ac:dyDescent="0.25">
      <c r="A25" s="60" t="s">
        <v>13</v>
      </c>
      <c r="B25" s="115" t="s">
        <v>298</v>
      </c>
      <c r="C25" s="116"/>
      <c r="D25" s="117"/>
      <c r="E25" s="85" t="s">
        <v>5</v>
      </c>
      <c r="F25" s="86"/>
      <c r="G25" s="85" t="s">
        <v>241</v>
      </c>
      <c r="H25" s="160"/>
      <c r="I25" s="160"/>
      <c r="J25" s="160"/>
      <c r="K25" s="161"/>
      <c r="L25" s="24"/>
    </row>
    <row r="26" spans="1:12" s="16" customFormat="1" ht="15" customHeight="1" x14ac:dyDescent="0.25">
      <c r="A26" s="83" t="s">
        <v>14</v>
      </c>
      <c r="B26" s="89" t="s">
        <v>192</v>
      </c>
      <c r="C26" s="90"/>
      <c r="D26" s="98"/>
      <c r="E26" s="113" t="s">
        <v>6</v>
      </c>
      <c r="F26" s="114"/>
      <c r="G26" s="96" t="s">
        <v>299</v>
      </c>
      <c r="H26" s="177"/>
      <c r="I26" s="177"/>
      <c r="J26" s="177"/>
      <c r="K26" s="178"/>
      <c r="L26" s="9"/>
    </row>
    <row r="27" spans="1:12" s="16" customFormat="1" x14ac:dyDescent="0.25">
      <c r="A27" s="100"/>
      <c r="B27" s="101"/>
      <c r="C27" s="102"/>
      <c r="D27" s="103"/>
      <c r="E27" s="104">
        <f>J6-12</f>
        <v>44446</v>
      </c>
      <c r="F27" s="105"/>
      <c r="G27" s="179"/>
      <c r="H27" s="180"/>
      <c r="I27" s="180"/>
      <c r="J27" s="180"/>
      <c r="K27" s="107"/>
      <c r="L27" s="9"/>
    </row>
    <row r="28" spans="1:12" s="16" customFormat="1" ht="29.45" customHeight="1" x14ac:dyDescent="0.25">
      <c r="A28" s="84"/>
      <c r="B28" s="91"/>
      <c r="C28" s="92"/>
      <c r="D28" s="99"/>
      <c r="E28" s="95" t="s">
        <v>114</v>
      </c>
      <c r="F28" s="88"/>
      <c r="G28" s="181"/>
      <c r="H28" s="182"/>
      <c r="I28" s="182"/>
      <c r="J28" s="182"/>
      <c r="K28" s="183"/>
      <c r="L28" s="9"/>
    </row>
    <row r="29" spans="1:12" s="16" customFormat="1" ht="14.45" customHeight="1" x14ac:dyDescent="0.25">
      <c r="A29" s="83" t="s">
        <v>115</v>
      </c>
      <c r="B29" s="89" t="s">
        <v>300</v>
      </c>
      <c r="C29" s="90"/>
      <c r="D29" s="98"/>
      <c r="E29" s="113" t="s">
        <v>6</v>
      </c>
      <c r="F29" s="114"/>
      <c r="G29" s="96" t="s">
        <v>193</v>
      </c>
      <c r="H29" s="164"/>
      <c r="I29" s="164"/>
      <c r="J29" s="164"/>
      <c r="K29" s="165"/>
      <c r="L29" s="9"/>
    </row>
    <row r="30" spans="1:12" s="16" customFormat="1" x14ac:dyDescent="0.25">
      <c r="A30" s="100"/>
      <c r="B30" s="101"/>
      <c r="C30" s="102"/>
      <c r="D30" s="103"/>
      <c r="E30" s="104">
        <f>J6-11</f>
        <v>44447</v>
      </c>
      <c r="F30" s="105"/>
      <c r="G30" s="166"/>
      <c r="H30" s="167"/>
      <c r="I30" s="167"/>
      <c r="J30" s="167"/>
      <c r="K30" s="168"/>
      <c r="L30" s="9"/>
    </row>
    <row r="31" spans="1:12" s="16" customFormat="1" ht="28.15" customHeight="1" x14ac:dyDescent="0.25">
      <c r="A31" s="84"/>
      <c r="B31" s="91"/>
      <c r="C31" s="92"/>
      <c r="D31" s="99"/>
      <c r="E31" s="95" t="s">
        <v>58</v>
      </c>
      <c r="F31" s="88"/>
      <c r="G31" s="169"/>
      <c r="H31" s="170"/>
      <c r="I31" s="170"/>
      <c r="J31" s="170"/>
      <c r="K31" s="171"/>
      <c r="L31" s="9"/>
    </row>
    <row r="32" spans="1:12" s="16" customFormat="1" ht="16.899999999999999" customHeight="1" x14ac:dyDescent="0.25">
      <c r="A32" s="83" t="s">
        <v>15</v>
      </c>
      <c r="B32" s="89" t="s">
        <v>243</v>
      </c>
      <c r="C32" s="90"/>
      <c r="D32" s="98"/>
      <c r="E32" s="61" t="s">
        <v>242</v>
      </c>
      <c r="F32" s="62">
        <f>J6-11</f>
        <v>44447</v>
      </c>
      <c r="G32" s="96" t="s">
        <v>195</v>
      </c>
      <c r="H32" s="125"/>
      <c r="I32" s="125"/>
      <c r="J32" s="125"/>
      <c r="K32" s="97"/>
      <c r="L32" s="9"/>
    </row>
    <row r="33" spans="1:12" s="16" customFormat="1" ht="26.45" customHeight="1" x14ac:dyDescent="0.25">
      <c r="A33" s="84"/>
      <c r="B33" s="91"/>
      <c r="C33" s="92"/>
      <c r="D33" s="99"/>
      <c r="E33" s="93" t="s">
        <v>116</v>
      </c>
      <c r="F33" s="94"/>
      <c r="G33" s="95"/>
      <c r="H33" s="127"/>
      <c r="I33" s="127"/>
      <c r="J33" s="127"/>
      <c r="K33" s="88"/>
      <c r="L33" s="24"/>
    </row>
    <row r="34" spans="1:12" s="16" customFormat="1" ht="13.15" customHeight="1" x14ac:dyDescent="0.25">
      <c r="A34" s="83" t="s">
        <v>16</v>
      </c>
      <c r="B34" s="89" t="s">
        <v>196</v>
      </c>
      <c r="C34" s="90"/>
      <c r="D34" s="90"/>
      <c r="E34" s="190" t="s">
        <v>6</v>
      </c>
      <c r="F34" s="149"/>
      <c r="G34" s="125" t="s">
        <v>244</v>
      </c>
      <c r="H34" s="125"/>
      <c r="I34" s="125"/>
      <c r="J34" s="125"/>
      <c r="K34" s="97"/>
      <c r="L34" s="24"/>
    </row>
    <row r="35" spans="1:12" s="16" customFormat="1" ht="12.6" customHeight="1" x14ac:dyDescent="0.25">
      <c r="A35" s="100"/>
      <c r="B35" s="101"/>
      <c r="C35" s="102"/>
      <c r="D35" s="102"/>
      <c r="E35" s="157">
        <f>J4-1</f>
        <v>44455</v>
      </c>
      <c r="F35" s="176"/>
      <c r="G35" s="126"/>
      <c r="H35" s="126"/>
      <c r="I35" s="126"/>
      <c r="J35" s="126"/>
      <c r="K35" s="94"/>
      <c r="L35" s="9"/>
    </row>
    <row r="36" spans="1:12" s="16" customFormat="1" ht="28.9" customHeight="1" x14ac:dyDescent="0.25">
      <c r="A36" s="84"/>
      <c r="B36" s="91"/>
      <c r="C36" s="92"/>
      <c r="D36" s="99"/>
      <c r="E36" s="95" t="s">
        <v>7</v>
      </c>
      <c r="F36" s="88"/>
      <c r="G36" s="95"/>
      <c r="H36" s="127"/>
      <c r="I36" s="127"/>
      <c r="J36" s="127"/>
      <c r="K36" s="88"/>
      <c r="L36" s="9"/>
    </row>
    <row r="37" spans="1:12" s="16" customFormat="1" ht="15" customHeight="1" x14ac:dyDescent="0.25">
      <c r="A37" s="83" t="s">
        <v>17</v>
      </c>
      <c r="B37" s="89" t="s">
        <v>197</v>
      </c>
      <c r="C37" s="90"/>
      <c r="D37" s="98"/>
      <c r="E37" s="174" t="s">
        <v>301</v>
      </c>
      <c r="F37" s="175"/>
      <c r="G37" s="96" t="s">
        <v>245</v>
      </c>
      <c r="H37" s="164"/>
      <c r="I37" s="164"/>
      <c r="J37" s="164"/>
      <c r="K37" s="165"/>
      <c r="L37" s="9"/>
    </row>
    <row r="38" spans="1:12" s="16" customFormat="1" ht="13.9" customHeight="1" x14ac:dyDescent="0.25">
      <c r="A38" s="100"/>
      <c r="B38" s="101"/>
      <c r="C38" s="102"/>
      <c r="D38" s="103"/>
      <c r="E38" s="157">
        <f>J4-1</f>
        <v>44455</v>
      </c>
      <c r="F38" s="176"/>
      <c r="G38" s="166"/>
      <c r="H38" s="167"/>
      <c r="I38" s="167"/>
      <c r="J38" s="167"/>
      <c r="K38" s="168"/>
      <c r="L38" s="9"/>
    </row>
    <row r="39" spans="1:12" s="16" customFormat="1" ht="30" customHeight="1" x14ac:dyDescent="0.25">
      <c r="A39" s="84"/>
      <c r="B39" s="91"/>
      <c r="C39" s="92"/>
      <c r="D39" s="99"/>
      <c r="E39" s="95" t="s">
        <v>7</v>
      </c>
      <c r="F39" s="88"/>
      <c r="G39" s="169"/>
      <c r="H39" s="170"/>
      <c r="I39" s="170"/>
      <c r="J39" s="170"/>
      <c r="K39" s="171"/>
      <c r="L39" s="9"/>
    </row>
    <row r="40" spans="1:12" s="16" customFormat="1" ht="28.9" customHeight="1" x14ac:dyDescent="0.25">
      <c r="A40" s="118" t="s">
        <v>40</v>
      </c>
      <c r="B40" s="119"/>
      <c r="C40" s="119"/>
      <c r="D40" s="119"/>
      <c r="E40" s="120"/>
      <c r="F40" s="120"/>
      <c r="G40" s="119"/>
      <c r="H40" s="119"/>
      <c r="I40" s="119"/>
      <c r="J40" s="119"/>
      <c r="K40" s="121"/>
      <c r="L40" s="15"/>
    </row>
    <row r="41" spans="1:12" s="16" customFormat="1" ht="15.6" customHeight="1" x14ac:dyDescent="0.25">
      <c r="A41" s="80">
        <v>8</v>
      </c>
      <c r="B41" s="89" t="s">
        <v>306</v>
      </c>
      <c r="C41" s="90"/>
      <c r="D41" s="90"/>
      <c r="E41" s="174" t="s">
        <v>301</v>
      </c>
      <c r="F41" s="175"/>
      <c r="G41" s="125" t="s">
        <v>117</v>
      </c>
      <c r="H41" s="125"/>
      <c r="I41" s="125"/>
      <c r="J41" s="125"/>
      <c r="K41" s="97"/>
      <c r="L41" s="32"/>
    </row>
    <row r="42" spans="1:12" s="16" customFormat="1" ht="16.899999999999999" customHeight="1" x14ac:dyDescent="0.25">
      <c r="A42" s="81"/>
      <c r="B42" s="101"/>
      <c r="C42" s="102"/>
      <c r="D42" s="102"/>
      <c r="E42" s="191">
        <f>J17+3</f>
        <v>44382</v>
      </c>
      <c r="F42" s="193"/>
      <c r="G42" s="126"/>
      <c r="H42" s="126"/>
      <c r="I42" s="126"/>
      <c r="J42" s="126"/>
      <c r="K42" s="94"/>
      <c r="L42" s="25"/>
    </row>
    <row r="43" spans="1:12" s="16" customFormat="1" ht="190.9" customHeight="1" x14ac:dyDescent="0.25">
      <c r="A43" s="82"/>
      <c r="B43" s="91"/>
      <c r="C43" s="92"/>
      <c r="D43" s="99"/>
      <c r="E43" s="127" t="s">
        <v>198</v>
      </c>
      <c r="F43" s="194"/>
      <c r="G43" s="95"/>
      <c r="H43" s="127"/>
      <c r="I43" s="127"/>
      <c r="J43" s="127"/>
      <c r="K43" s="88"/>
      <c r="L43" s="9"/>
    </row>
    <row r="44" spans="1:12" ht="27.6" customHeight="1" x14ac:dyDescent="0.25">
      <c r="A44" s="118" t="s">
        <v>8</v>
      </c>
      <c r="B44" s="119"/>
      <c r="C44" s="119"/>
      <c r="D44" s="119"/>
      <c r="E44" s="120"/>
      <c r="F44" s="120"/>
      <c r="G44" s="119"/>
      <c r="H44" s="119"/>
      <c r="I44" s="119"/>
      <c r="J44" s="119"/>
      <c r="K44" s="121"/>
      <c r="L44" s="15"/>
    </row>
    <row r="45" spans="1:12" ht="18.75" customHeight="1" x14ac:dyDescent="0.25">
      <c r="A45" s="83" t="s">
        <v>18</v>
      </c>
      <c r="B45" s="89" t="s">
        <v>328</v>
      </c>
      <c r="C45" s="90"/>
      <c r="D45" s="90"/>
      <c r="E45" s="40" t="s">
        <v>242</v>
      </c>
      <c r="F45" s="41">
        <f>J17+1</f>
        <v>44380</v>
      </c>
      <c r="G45" s="125" t="s">
        <v>199</v>
      </c>
      <c r="H45" s="125"/>
      <c r="I45" s="125"/>
      <c r="J45" s="125"/>
      <c r="K45" s="97"/>
      <c r="L45" s="12"/>
    </row>
    <row r="46" spans="1:12" ht="42.6" customHeight="1" x14ac:dyDescent="0.25">
      <c r="A46" s="84"/>
      <c r="B46" s="91"/>
      <c r="C46" s="92"/>
      <c r="D46" s="92"/>
      <c r="E46" s="87" t="s">
        <v>184</v>
      </c>
      <c r="F46" s="88"/>
      <c r="G46" s="127"/>
      <c r="H46" s="127"/>
      <c r="I46" s="127"/>
      <c r="J46" s="127"/>
      <c r="K46" s="88"/>
      <c r="L46" s="12"/>
    </row>
    <row r="47" spans="1:12" ht="94.5" customHeight="1" x14ac:dyDescent="0.25">
      <c r="A47" s="63" t="s">
        <v>185</v>
      </c>
      <c r="B47" s="115" t="s">
        <v>329</v>
      </c>
      <c r="C47" s="116"/>
      <c r="D47" s="117"/>
      <c r="E47" s="95" t="s">
        <v>118</v>
      </c>
      <c r="F47" s="88"/>
      <c r="G47" s="85" t="s">
        <v>200</v>
      </c>
      <c r="H47" s="172"/>
      <c r="I47" s="172"/>
      <c r="J47" s="172"/>
      <c r="K47" s="173"/>
      <c r="L47" s="17"/>
    </row>
    <row r="48" spans="1:12" ht="70.900000000000006" customHeight="1" x14ac:dyDescent="0.25">
      <c r="A48" s="63" t="s">
        <v>186</v>
      </c>
      <c r="B48" s="115" t="s">
        <v>330</v>
      </c>
      <c r="C48" s="116"/>
      <c r="D48" s="117"/>
      <c r="E48" s="85" t="s">
        <v>9</v>
      </c>
      <c r="F48" s="86"/>
      <c r="G48" s="85" t="s">
        <v>193</v>
      </c>
      <c r="H48" s="172"/>
      <c r="I48" s="172"/>
      <c r="J48" s="172"/>
      <c r="K48" s="173"/>
      <c r="L48" s="17"/>
    </row>
    <row r="49" spans="1:12" ht="109.5" customHeight="1" x14ac:dyDescent="0.25">
      <c r="A49" s="63" t="s">
        <v>188</v>
      </c>
      <c r="B49" s="115" t="s">
        <v>331</v>
      </c>
      <c r="C49" s="116"/>
      <c r="D49" s="117"/>
      <c r="E49" s="85" t="s">
        <v>187</v>
      </c>
      <c r="F49" s="86"/>
      <c r="G49" s="85" t="s">
        <v>193</v>
      </c>
      <c r="H49" s="172"/>
      <c r="I49" s="172"/>
      <c r="J49" s="172"/>
      <c r="K49" s="173"/>
      <c r="L49" s="17"/>
    </row>
    <row r="50" spans="1:12" ht="153.6" customHeight="1" x14ac:dyDescent="0.25">
      <c r="A50" s="63" t="s">
        <v>19</v>
      </c>
      <c r="B50" s="115" t="s">
        <v>332</v>
      </c>
      <c r="C50" s="116"/>
      <c r="D50" s="117"/>
      <c r="E50" s="85" t="s">
        <v>119</v>
      </c>
      <c r="F50" s="86"/>
      <c r="G50" s="85" t="s">
        <v>193</v>
      </c>
      <c r="H50" s="172"/>
      <c r="I50" s="172"/>
      <c r="J50" s="172"/>
      <c r="K50" s="173"/>
      <c r="L50" s="18"/>
    </row>
    <row r="51" spans="1:12" s="23" customFormat="1" ht="55.15" customHeight="1" x14ac:dyDescent="0.25">
      <c r="A51" s="63" t="s">
        <v>20</v>
      </c>
      <c r="B51" s="115" t="s">
        <v>201</v>
      </c>
      <c r="C51" s="116"/>
      <c r="D51" s="117"/>
      <c r="E51" s="85" t="s">
        <v>333</v>
      </c>
      <c r="F51" s="86"/>
      <c r="G51" s="85" t="s">
        <v>202</v>
      </c>
      <c r="H51" s="122"/>
      <c r="I51" s="122"/>
      <c r="J51" s="122"/>
      <c r="K51" s="86"/>
      <c r="L51" s="18"/>
    </row>
    <row r="52" spans="1:12" s="23" customFormat="1" ht="166.15" customHeight="1" x14ac:dyDescent="0.25">
      <c r="A52" s="63" t="s">
        <v>22</v>
      </c>
      <c r="B52" s="115" t="s">
        <v>318</v>
      </c>
      <c r="C52" s="116"/>
      <c r="D52" s="117"/>
      <c r="E52" s="85" t="s">
        <v>120</v>
      </c>
      <c r="F52" s="86"/>
      <c r="G52" s="85" t="s">
        <v>202</v>
      </c>
      <c r="H52" s="122"/>
      <c r="I52" s="122"/>
      <c r="J52" s="122"/>
      <c r="K52" s="86"/>
      <c r="L52" s="18"/>
    </row>
    <row r="53" spans="1:12" s="23" customFormat="1" ht="57" customHeight="1" x14ac:dyDescent="0.25">
      <c r="A53" s="63" t="s">
        <v>23</v>
      </c>
      <c r="B53" s="115" t="s">
        <v>203</v>
      </c>
      <c r="C53" s="116"/>
      <c r="D53" s="117"/>
      <c r="E53" s="85" t="s">
        <v>121</v>
      </c>
      <c r="F53" s="86"/>
      <c r="G53" s="85" t="s">
        <v>202</v>
      </c>
      <c r="H53" s="122"/>
      <c r="I53" s="122"/>
      <c r="J53" s="122"/>
      <c r="K53" s="86"/>
      <c r="L53" s="18"/>
    </row>
    <row r="54" spans="1:12" ht="69.599999999999994" customHeight="1" x14ac:dyDescent="0.25">
      <c r="A54" s="63" t="s">
        <v>24</v>
      </c>
      <c r="B54" s="115" t="s">
        <v>246</v>
      </c>
      <c r="C54" s="116"/>
      <c r="D54" s="117"/>
      <c r="E54" s="96" t="s">
        <v>204</v>
      </c>
      <c r="F54" s="97"/>
      <c r="G54" s="96" t="s">
        <v>88</v>
      </c>
      <c r="H54" s="184"/>
      <c r="I54" s="184"/>
      <c r="J54" s="184"/>
      <c r="K54" s="185"/>
      <c r="L54" s="17"/>
    </row>
    <row r="55" spans="1:12" s="23" customFormat="1" ht="61.5" customHeight="1" x14ac:dyDescent="0.25">
      <c r="A55" s="60" t="s">
        <v>25</v>
      </c>
      <c r="B55" s="115" t="s">
        <v>334</v>
      </c>
      <c r="C55" s="116"/>
      <c r="D55" s="117"/>
      <c r="E55" s="96" t="s">
        <v>247</v>
      </c>
      <c r="F55" s="97"/>
      <c r="G55" s="96" t="s">
        <v>88</v>
      </c>
      <c r="H55" s="184"/>
      <c r="I55" s="184"/>
      <c r="J55" s="184"/>
      <c r="K55" s="185"/>
      <c r="L55" s="17"/>
    </row>
    <row r="56" spans="1:12" x14ac:dyDescent="0.25">
      <c r="A56" s="83" t="s">
        <v>26</v>
      </c>
      <c r="B56" s="89" t="s">
        <v>348</v>
      </c>
      <c r="C56" s="90"/>
      <c r="D56" s="90"/>
      <c r="E56" s="113" t="s">
        <v>6</v>
      </c>
      <c r="F56" s="156"/>
      <c r="G56" s="96" t="s">
        <v>36</v>
      </c>
      <c r="H56" s="125"/>
      <c r="I56" s="125"/>
      <c r="J56" s="125"/>
      <c r="K56" s="97"/>
      <c r="L56" s="12"/>
    </row>
    <row r="57" spans="1:12" x14ac:dyDescent="0.25">
      <c r="A57" s="100"/>
      <c r="B57" s="101"/>
      <c r="C57" s="102"/>
      <c r="D57" s="102"/>
      <c r="E57" s="157">
        <f>J6-66</f>
        <v>44392</v>
      </c>
      <c r="F57" s="158"/>
      <c r="G57" s="93"/>
      <c r="H57" s="126"/>
      <c r="I57" s="126"/>
      <c r="J57" s="126"/>
      <c r="K57" s="94"/>
      <c r="L57" s="12"/>
    </row>
    <row r="58" spans="1:12" ht="51.75" customHeight="1" x14ac:dyDescent="0.25">
      <c r="A58" s="84"/>
      <c r="B58" s="91"/>
      <c r="C58" s="92"/>
      <c r="D58" s="92"/>
      <c r="E58" s="93" t="s">
        <v>122</v>
      </c>
      <c r="F58" s="126"/>
      <c r="G58" s="95"/>
      <c r="H58" s="127"/>
      <c r="I58" s="127"/>
      <c r="J58" s="127"/>
      <c r="K58" s="88"/>
      <c r="L58" s="12"/>
    </row>
    <row r="59" spans="1:12" s="31" customFormat="1" ht="15" customHeight="1" x14ac:dyDescent="0.25">
      <c r="A59" s="80" t="s">
        <v>27</v>
      </c>
      <c r="B59" s="89" t="s">
        <v>248</v>
      </c>
      <c r="C59" s="90"/>
      <c r="D59" s="90"/>
      <c r="E59" s="190" t="s">
        <v>205</v>
      </c>
      <c r="F59" s="149"/>
      <c r="G59" s="125" t="s">
        <v>123</v>
      </c>
      <c r="H59" s="125"/>
      <c r="I59" s="125"/>
      <c r="J59" s="125"/>
      <c r="K59" s="97"/>
      <c r="L59" s="30"/>
    </row>
    <row r="60" spans="1:12" s="23" customFormat="1" ht="1.1499999999999999" customHeight="1" x14ac:dyDescent="0.25">
      <c r="A60" s="81"/>
      <c r="B60" s="101"/>
      <c r="C60" s="102"/>
      <c r="D60" s="102"/>
      <c r="E60" s="110"/>
      <c r="F60" s="94"/>
      <c r="G60" s="126"/>
      <c r="H60" s="126"/>
      <c r="I60" s="126"/>
      <c r="J60" s="126"/>
      <c r="K60" s="94"/>
      <c r="L60" s="22"/>
    </row>
    <row r="61" spans="1:12" s="23" customFormat="1" ht="15.6" customHeight="1" x14ac:dyDescent="0.25">
      <c r="A61" s="81"/>
      <c r="B61" s="101"/>
      <c r="C61" s="102"/>
      <c r="D61" s="102"/>
      <c r="E61" s="104">
        <f>J6-53</f>
        <v>44405</v>
      </c>
      <c r="F61" s="105"/>
      <c r="G61" s="126"/>
      <c r="H61" s="126"/>
      <c r="I61" s="126"/>
      <c r="J61" s="126"/>
      <c r="K61" s="94"/>
      <c r="L61" s="22"/>
    </row>
    <row r="62" spans="1:12" s="19" customFormat="1" ht="42" customHeight="1" x14ac:dyDescent="0.25">
      <c r="A62" s="82"/>
      <c r="B62" s="91"/>
      <c r="C62" s="92"/>
      <c r="D62" s="99"/>
      <c r="E62" s="95" t="s">
        <v>206</v>
      </c>
      <c r="F62" s="88"/>
      <c r="G62" s="95"/>
      <c r="H62" s="127"/>
      <c r="I62" s="127"/>
      <c r="J62" s="127"/>
      <c r="K62" s="88"/>
      <c r="L62" s="17"/>
    </row>
    <row r="63" spans="1:12" s="19" customFormat="1" ht="97.9" customHeight="1" x14ac:dyDescent="0.25">
      <c r="A63" s="64" t="s">
        <v>28</v>
      </c>
      <c r="B63" s="115" t="s">
        <v>249</v>
      </c>
      <c r="C63" s="116"/>
      <c r="D63" s="117"/>
      <c r="E63" s="85" t="s">
        <v>124</v>
      </c>
      <c r="F63" s="86"/>
      <c r="G63" s="85" t="s">
        <v>202</v>
      </c>
      <c r="H63" s="122"/>
      <c r="I63" s="122"/>
      <c r="J63" s="122"/>
      <c r="K63" s="86"/>
      <c r="L63" s="17"/>
    </row>
    <row r="64" spans="1:12" ht="136.5" customHeight="1" x14ac:dyDescent="0.25">
      <c r="A64" s="63" t="s">
        <v>29</v>
      </c>
      <c r="B64" s="115" t="s">
        <v>335</v>
      </c>
      <c r="C64" s="116"/>
      <c r="D64" s="117"/>
      <c r="E64" s="85" t="s">
        <v>125</v>
      </c>
      <c r="F64" s="86"/>
      <c r="G64" s="85" t="s">
        <v>202</v>
      </c>
      <c r="H64" s="122"/>
      <c r="I64" s="122"/>
      <c r="J64" s="122"/>
      <c r="K64" s="86"/>
      <c r="L64" s="17"/>
    </row>
    <row r="65" spans="1:12" s="19" customFormat="1" ht="117.75" customHeight="1" x14ac:dyDescent="0.25">
      <c r="A65" s="65" t="s">
        <v>30</v>
      </c>
      <c r="B65" s="187" t="s">
        <v>250</v>
      </c>
      <c r="C65" s="188"/>
      <c r="D65" s="189"/>
      <c r="E65" s="96" t="s">
        <v>126</v>
      </c>
      <c r="F65" s="97"/>
      <c r="G65" s="85" t="s">
        <v>202</v>
      </c>
      <c r="H65" s="122"/>
      <c r="I65" s="122"/>
      <c r="J65" s="122"/>
      <c r="K65" s="86"/>
      <c r="L65" s="17"/>
    </row>
    <row r="66" spans="1:12" s="19" customFormat="1" ht="55.9" customHeight="1" x14ac:dyDescent="0.25">
      <c r="A66" s="42" t="s">
        <v>31</v>
      </c>
      <c r="B66" s="115" t="s">
        <v>207</v>
      </c>
      <c r="C66" s="116"/>
      <c r="D66" s="117"/>
      <c r="E66" s="85" t="s">
        <v>251</v>
      </c>
      <c r="F66" s="86"/>
      <c r="G66" s="85" t="s">
        <v>202</v>
      </c>
      <c r="H66" s="122"/>
      <c r="I66" s="122"/>
      <c r="J66" s="122"/>
      <c r="K66" s="86"/>
      <c r="L66" s="17"/>
    </row>
    <row r="67" spans="1:12" s="19" customFormat="1" ht="69" customHeight="1" x14ac:dyDescent="0.25">
      <c r="A67" s="42" t="s">
        <v>32</v>
      </c>
      <c r="B67" s="115" t="s">
        <v>208</v>
      </c>
      <c r="C67" s="116"/>
      <c r="D67" s="117"/>
      <c r="E67" s="85" t="s">
        <v>252</v>
      </c>
      <c r="F67" s="86"/>
      <c r="G67" s="85" t="s">
        <v>127</v>
      </c>
      <c r="H67" s="122"/>
      <c r="I67" s="122"/>
      <c r="J67" s="122"/>
      <c r="K67" s="86"/>
      <c r="L67" s="17"/>
    </row>
    <row r="68" spans="1:12" s="19" customFormat="1" ht="42.6" customHeight="1" x14ac:dyDescent="0.25">
      <c r="A68" s="42" t="s">
        <v>33</v>
      </c>
      <c r="B68" s="115" t="s">
        <v>253</v>
      </c>
      <c r="C68" s="116"/>
      <c r="D68" s="117"/>
      <c r="E68" s="85" t="s">
        <v>128</v>
      </c>
      <c r="F68" s="86"/>
      <c r="G68" s="85" t="s">
        <v>202</v>
      </c>
      <c r="H68" s="122"/>
      <c r="I68" s="122"/>
      <c r="J68" s="122"/>
      <c r="K68" s="86"/>
      <c r="L68" s="17"/>
    </row>
    <row r="69" spans="1:12" s="19" customFormat="1" ht="45" customHeight="1" x14ac:dyDescent="0.25">
      <c r="A69" s="42" t="s">
        <v>35</v>
      </c>
      <c r="B69" s="115" t="s">
        <v>254</v>
      </c>
      <c r="C69" s="116"/>
      <c r="D69" s="117"/>
      <c r="E69" s="85" t="s">
        <v>129</v>
      </c>
      <c r="F69" s="86"/>
      <c r="G69" s="85" t="s">
        <v>202</v>
      </c>
      <c r="H69" s="122"/>
      <c r="I69" s="122"/>
      <c r="J69" s="122"/>
      <c r="K69" s="86"/>
      <c r="L69" s="17"/>
    </row>
    <row r="70" spans="1:12" s="19" customFormat="1" ht="42" customHeight="1" x14ac:dyDescent="0.25">
      <c r="A70" s="42" t="s">
        <v>37</v>
      </c>
      <c r="B70" s="115" t="s">
        <v>209</v>
      </c>
      <c r="C70" s="116"/>
      <c r="D70" s="117"/>
      <c r="E70" s="85" t="s">
        <v>34</v>
      </c>
      <c r="F70" s="86"/>
      <c r="G70" s="85" t="s">
        <v>202</v>
      </c>
      <c r="H70" s="122"/>
      <c r="I70" s="122"/>
      <c r="J70" s="122"/>
      <c r="K70" s="86"/>
      <c r="L70" s="17"/>
    </row>
    <row r="71" spans="1:12" s="19" customFormat="1" ht="69.599999999999994" customHeight="1" x14ac:dyDescent="0.25">
      <c r="A71" s="42" t="s">
        <v>39</v>
      </c>
      <c r="B71" s="115" t="s">
        <v>336</v>
      </c>
      <c r="C71" s="116"/>
      <c r="D71" s="117"/>
      <c r="E71" s="85" t="s">
        <v>130</v>
      </c>
      <c r="F71" s="86"/>
      <c r="G71" s="85" t="s">
        <v>193</v>
      </c>
      <c r="H71" s="122"/>
      <c r="I71" s="122"/>
      <c r="J71" s="122"/>
      <c r="K71" s="86"/>
      <c r="L71" s="17"/>
    </row>
    <row r="72" spans="1:12" s="19" customFormat="1" ht="57" customHeight="1" x14ac:dyDescent="0.25">
      <c r="A72" s="42" t="s">
        <v>41</v>
      </c>
      <c r="B72" s="115" t="s">
        <v>337</v>
      </c>
      <c r="C72" s="116"/>
      <c r="D72" s="117"/>
      <c r="E72" s="85" t="s">
        <v>131</v>
      </c>
      <c r="F72" s="86"/>
      <c r="G72" s="85" t="s">
        <v>202</v>
      </c>
      <c r="H72" s="122"/>
      <c r="I72" s="122"/>
      <c r="J72" s="122"/>
      <c r="K72" s="86"/>
      <c r="L72" s="17"/>
    </row>
    <row r="73" spans="1:12" s="19" customFormat="1" ht="15.75" customHeight="1" x14ac:dyDescent="0.25">
      <c r="A73" s="80" t="s">
        <v>42</v>
      </c>
      <c r="B73" s="89" t="s">
        <v>210</v>
      </c>
      <c r="C73" s="90"/>
      <c r="D73" s="98"/>
      <c r="E73" s="123" t="s">
        <v>6</v>
      </c>
      <c r="F73" s="124"/>
      <c r="G73" s="96" t="s">
        <v>211</v>
      </c>
      <c r="H73" s="125"/>
      <c r="I73" s="125"/>
      <c r="J73" s="125"/>
      <c r="K73" s="97"/>
      <c r="L73" s="17"/>
    </row>
    <row r="74" spans="1:12" s="19" customFormat="1" ht="14.45" customHeight="1" x14ac:dyDescent="0.25">
      <c r="A74" s="81"/>
      <c r="B74" s="101"/>
      <c r="C74" s="102"/>
      <c r="D74" s="102"/>
      <c r="E74" s="104">
        <f>J4-6</f>
        <v>44450</v>
      </c>
      <c r="F74" s="105"/>
      <c r="G74" s="126"/>
      <c r="H74" s="126"/>
      <c r="I74" s="126"/>
      <c r="J74" s="126"/>
      <c r="K74" s="94"/>
      <c r="L74" s="17"/>
    </row>
    <row r="75" spans="1:12" s="19" customFormat="1" ht="33.75" customHeight="1" x14ac:dyDescent="0.25">
      <c r="A75" s="81"/>
      <c r="B75" s="101"/>
      <c r="C75" s="102"/>
      <c r="D75" s="103"/>
      <c r="E75" s="93" t="s">
        <v>307</v>
      </c>
      <c r="F75" s="94"/>
      <c r="G75" s="93"/>
      <c r="H75" s="126"/>
      <c r="I75" s="126"/>
      <c r="J75" s="126"/>
      <c r="K75" s="94"/>
      <c r="L75" s="17"/>
    </row>
    <row r="76" spans="1:12" s="19" customFormat="1" ht="27" customHeight="1" x14ac:dyDescent="0.25">
      <c r="A76" s="81"/>
      <c r="B76" s="101"/>
      <c r="C76" s="102"/>
      <c r="D76" s="103"/>
      <c r="E76" s="93" t="s">
        <v>302</v>
      </c>
      <c r="F76" s="94"/>
      <c r="G76" s="93"/>
      <c r="H76" s="126"/>
      <c r="I76" s="126"/>
      <c r="J76" s="126"/>
      <c r="K76" s="94"/>
      <c r="L76" s="17"/>
    </row>
    <row r="77" spans="1:12" s="19" customFormat="1" ht="15.75" customHeight="1" x14ac:dyDescent="0.25">
      <c r="A77" s="81"/>
      <c r="B77" s="101"/>
      <c r="C77" s="102"/>
      <c r="D77" s="103"/>
      <c r="E77" s="104">
        <f>J4-2</f>
        <v>44454</v>
      </c>
      <c r="F77" s="105"/>
      <c r="G77" s="93"/>
      <c r="H77" s="126"/>
      <c r="I77" s="126"/>
      <c r="J77" s="126"/>
      <c r="K77" s="94"/>
      <c r="L77" s="17"/>
    </row>
    <row r="78" spans="1:12" s="19" customFormat="1" ht="29.25" customHeight="1" x14ac:dyDescent="0.25">
      <c r="A78" s="82"/>
      <c r="B78" s="91"/>
      <c r="C78" s="92"/>
      <c r="D78" s="99"/>
      <c r="E78" s="93" t="s">
        <v>308</v>
      </c>
      <c r="F78" s="94"/>
      <c r="G78" s="95"/>
      <c r="H78" s="127"/>
      <c r="I78" s="127"/>
      <c r="J78" s="127"/>
      <c r="K78" s="88"/>
      <c r="L78" s="17"/>
    </row>
    <row r="79" spans="1:12" x14ac:dyDescent="0.25">
      <c r="A79" s="83" t="s">
        <v>44</v>
      </c>
      <c r="B79" s="89" t="s">
        <v>338</v>
      </c>
      <c r="C79" s="90"/>
      <c r="D79" s="98"/>
      <c r="E79" s="113" t="s">
        <v>6</v>
      </c>
      <c r="F79" s="114"/>
      <c r="G79" s="125" t="s">
        <v>40</v>
      </c>
      <c r="H79" s="125"/>
      <c r="I79" s="125"/>
      <c r="J79" s="125"/>
      <c r="K79" s="97"/>
      <c r="L79" s="12"/>
    </row>
    <row r="80" spans="1:12" x14ac:dyDescent="0.25">
      <c r="A80" s="100"/>
      <c r="B80" s="101"/>
      <c r="C80" s="102"/>
      <c r="D80" s="103"/>
      <c r="E80" s="157">
        <f>J4-6</f>
        <v>44450</v>
      </c>
      <c r="F80" s="186"/>
      <c r="G80" s="126"/>
      <c r="H80" s="126"/>
      <c r="I80" s="126"/>
      <c r="J80" s="126"/>
      <c r="K80" s="94"/>
      <c r="L80" s="12"/>
    </row>
    <row r="81" spans="1:12" ht="30.75" customHeight="1" x14ac:dyDescent="0.25">
      <c r="A81" s="84"/>
      <c r="B81" s="91"/>
      <c r="C81" s="92"/>
      <c r="D81" s="99"/>
      <c r="E81" s="95" t="s">
        <v>307</v>
      </c>
      <c r="F81" s="88"/>
      <c r="G81" s="127"/>
      <c r="H81" s="127"/>
      <c r="I81" s="127"/>
      <c r="J81" s="127"/>
      <c r="K81" s="88"/>
      <c r="L81" s="12"/>
    </row>
    <row r="82" spans="1:12" ht="87" customHeight="1" x14ac:dyDescent="0.25">
      <c r="A82" s="63" t="s">
        <v>45</v>
      </c>
      <c r="B82" s="115" t="s">
        <v>339</v>
      </c>
      <c r="C82" s="116"/>
      <c r="D82" s="117"/>
      <c r="E82" s="85" t="s">
        <v>319</v>
      </c>
      <c r="F82" s="86"/>
      <c r="G82" s="85" t="s">
        <v>202</v>
      </c>
      <c r="H82" s="122"/>
      <c r="I82" s="122"/>
      <c r="J82" s="122"/>
      <c r="K82" s="86"/>
      <c r="L82" s="18"/>
    </row>
    <row r="83" spans="1:12" ht="27" customHeight="1" x14ac:dyDescent="0.25">
      <c r="A83" s="118" t="s">
        <v>38</v>
      </c>
      <c r="B83" s="119"/>
      <c r="C83" s="119"/>
      <c r="D83" s="119"/>
      <c r="E83" s="120"/>
      <c r="F83" s="120"/>
      <c r="G83" s="119"/>
      <c r="H83" s="119"/>
      <c r="I83" s="119"/>
      <c r="J83" s="119"/>
      <c r="K83" s="121"/>
      <c r="L83" s="15"/>
    </row>
    <row r="84" spans="1:12" ht="82.9" customHeight="1" x14ac:dyDescent="0.25">
      <c r="A84" s="63" t="s">
        <v>46</v>
      </c>
      <c r="B84" s="115" t="s">
        <v>255</v>
      </c>
      <c r="C84" s="116"/>
      <c r="D84" s="117"/>
      <c r="E84" s="85" t="s">
        <v>132</v>
      </c>
      <c r="F84" s="86"/>
      <c r="G84" s="85" t="s">
        <v>48</v>
      </c>
      <c r="H84" s="172"/>
      <c r="I84" s="172"/>
      <c r="J84" s="172"/>
      <c r="K84" s="173"/>
      <c r="L84" s="17"/>
    </row>
    <row r="85" spans="1:12" ht="48.75" customHeight="1" x14ac:dyDescent="0.25">
      <c r="A85" s="63" t="s">
        <v>47</v>
      </c>
      <c r="B85" s="115" t="s">
        <v>256</v>
      </c>
      <c r="C85" s="116"/>
      <c r="D85" s="117"/>
      <c r="E85" s="85" t="s">
        <v>340</v>
      </c>
      <c r="F85" s="86"/>
      <c r="G85" s="85" t="s">
        <v>88</v>
      </c>
      <c r="H85" s="172"/>
      <c r="I85" s="172"/>
      <c r="J85" s="172"/>
      <c r="K85" s="173"/>
      <c r="L85" s="17"/>
    </row>
    <row r="86" spans="1:12" ht="70.150000000000006" customHeight="1" x14ac:dyDescent="0.25">
      <c r="A86" s="63" t="s">
        <v>49</v>
      </c>
      <c r="B86" s="115" t="s">
        <v>257</v>
      </c>
      <c r="C86" s="116"/>
      <c r="D86" s="117"/>
      <c r="E86" s="85" t="s">
        <v>288</v>
      </c>
      <c r="F86" s="86"/>
      <c r="G86" s="85" t="s">
        <v>202</v>
      </c>
      <c r="H86" s="122"/>
      <c r="I86" s="122"/>
      <c r="J86" s="122"/>
      <c r="K86" s="86"/>
      <c r="L86" s="17"/>
    </row>
    <row r="87" spans="1:12" ht="27" customHeight="1" x14ac:dyDescent="0.25">
      <c r="A87" s="118" t="s">
        <v>55</v>
      </c>
      <c r="B87" s="119"/>
      <c r="C87" s="119"/>
      <c r="D87" s="119"/>
      <c r="E87" s="119"/>
      <c r="F87" s="119"/>
      <c r="G87" s="119"/>
      <c r="H87" s="119"/>
      <c r="I87" s="119"/>
      <c r="J87" s="119"/>
      <c r="K87" s="121"/>
      <c r="L87" s="15"/>
    </row>
    <row r="88" spans="1:12" ht="15.6" customHeight="1" x14ac:dyDescent="0.25">
      <c r="A88" s="80" t="s">
        <v>50</v>
      </c>
      <c r="B88" s="89" t="s">
        <v>258</v>
      </c>
      <c r="C88" s="90"/>
      <c r="D88" s="98"/>
      <c r="E88" s="123" t="s">
        <v>6</v>
      </c>
      <c r="F88" s="124"/>
      <c r="G88" s="125" t="s">
        <v>134</v>
      </c>
      <c r="H88" s="125"/>
      <c r="I88" s="125"/>
      <c r="J88" s="125"/>
      <c r="K88" s="97"/>
      <c r="L88" s="12"/>
    </row>
    <row r="89" spans="1:12" x14ac:dyDescent="0.25">
      <c r="A89" s="81"/>
      <c r="B89" s="101"/>
      <c r="C89" s="102"/>
      <c r="D89" s="103"/>
      <c r="E89" s="104">
        <f>J17+10</f>
        <v>44389</v>
      </c>
      <c r="F89" s="105"/>
      <c r="G89" s="126"/>
      <c r="H89" s="126"/>
      <c r="I89" s="126"/>
      <c r="J89" s="126"/>
      <c r="K89" s="94"/>
      <c r="L89" s="12"/>
    </row>
    <row r="90" spans="1:12" ht="41.45" customHeight="1" x14ac:dyDescent="0.25">
      <c r="A90" s="82"/>
      <c r="B90" s="91"/>
      <c r="C90" s="92"/>
      <c r="D90" s="99"/>
      <c r="E90" s="93" t="s">
        <v>133</v>
      </c>
      <c r="F90" s="94"/>
      <c r="G90" s="127"/>
      <c r="H90" s="127"/>
      <c r="I90" s="127"/>
      <c r="J90" s="127"/>
      <c r="K90" s="88"/>
      <c r="L90" s="12"/>
    </row>
    <row r="91" spans="1:12" s="27" customFormat="1" ht="13.9" customHeight="1" x14ac:dyDescent="0.25">
      <c r="A91" s="80" t="s">
        <v>51</v>
      </c>
      <c r="B91" s="89" t="s">
        <v>259</v>
      </c>
      <c r="C91" s="90"/>
      <c r="D91" s="98"/>
      <c r="E91" s="123" t="s">
        <v>6</v>
      </c>
      <c r="F91" s="124"/>
      <c r="G91" s="96" t="s">
        <v>193</v>
      </c>
      <c r="H91" s="125"/>
      <c r="I91" s="125"/>
      <c r="J91" s="125"/>
      <c r="K91" s="97"/>
      <c r="L91" s="26"/>
    </row>
    <row r="92" spans="1:12" s="27" customFormat="1" ht="15" customHeight="1" x14ac:dyDescent="0.25">
      <c r="A92" s="81"/>
      <c r="B92" s="101"/>
      <c r="C92" s="102"/>
      <c r="D92" s="103"/>
      <c r="E92" s="104">
        <f>J17+15</f>
        <v>44394</v>
      </c>
      <c r="F92" s="105"/>
      <c r="G92" s="93"/>
      <c r="H92" s="126"/>
      <c r="I92" s="126"/>
      <c r="J92" s="126"/>
      <c r="K92" s="94"/>
      <c r="L92" s="26"/>
    </row>
    <row r="93" spans="1:12" s="19" customFormat="1" ht="41.45" customHeight="1" x14ac:dyDescent="0.25">
      <c r="A93" s="82"/>
      <c r="B93" s="91"/>
      <c r="C93" s="92"/>
      <c r="D93" s="99"/>
      <c r="E93" s="95" t="s">
        <v>135</v>
      </c>
      <c r="F93" s="88"/>
      <c r="G93" s="95"/>
      <c r="H93" s="127"/>
      <c r="I93" s="127"/>
      <c r="J93" s="127"/>
      <c r="K93" s="88"/>
      <c r="L93" s="18"/>
    </row>
    <row r="94" spans="1:12" s="19" customFormat="1" ht="42" customHeight="1" x14ac:dyDescent="0.25">
      <c r="A94" s="80" t="s">
        <v>52</v>
      </c>
      <c r="B94" s="89" t="s">
        <v>212</v>
      </c>
      <c r="C94" s="90"/>
      <c r="D94" s="90"/>
      <c r="E94" s="96" t="s">
        <v>136</v>
      </c>
      <c r="F94" s="97"/>
      <c r="G94" s="125" t="s">
        <v>40</v>
      </c>
      <c r="H94" s="125"/>
      <c r="I94" s="125"/>
      <c r="J94" s="125"/>
      <c r="K94" s="97"/>
      <c r="L94" s="18"/>
    </row>
    <row r="95" spans="1:12" s="19" customFormat="1" ht="14.45" customHeight="1" x14ac:dyDescent="0.25">
      <c r="A95" s="81"/>
      <c r="B95" s="101"/>
      <c r="C95" s="102"/>
      <c r="D95" s="102"/>
      <c r="E95" s="110" t="s">
        <v>137</v>
      </c>
      <c r="F95" s="105"/>
      <c r="G95" s="126"/>
      <c r="H95" s="126"/>
      <c r="I95" s="126"/>
      <c r="J95" s="126"/>
      <c r="K95" s="94"/>
      <c r="L95" s="18"/>
    </row>
    <row r="96" spans="1:12" s="19" customFormat="1" ht="18" customHeight="1" x14ac:dyDescent="0.25">
      <c r="A96" s="81"/>
      <c r="B96" s="91"/>
      <c r="C96" s="92"/>
      <c r="D96" s="92"/>
      <c r="E96" s="111">
        <f>J4</f>
        <v>44456</v>
      </c>
      <c r="F96" s="112"/>
      <c r="G96" s="127"/>
      <c r="H96" s="127"/>
      <c r="I96" s="127"/>
      <c r="J96" s="127"/>
      <c r="K96" s="88"/>
      <c r="L96" s="18"/>
    </row>
    <row r="97" spans="1:12" s="19" customFormat="1" ht="96" customHeight="1" x14ac:dyDescent="0.25">
      <c r="A97" s="80" t="s">
        <v>53</v>
      </c>
      <c r="B97" s="89" t="s">
        <v>213</v>
      </c>
      <c r="C97" s="90"/>
      <c r="D97" s="98"/>
      <c r="E97" s="93" t="s">
        <v>289</v>
      </c>
      <c r="F97" s="94"/>
      <c r="G97" s="93" t="s">
        <v>88</v>
      </c>
      <c r="H97" s="126"/>
      <c r="I97" s="126"/>
      <c r="J97" s="126"/>
      <c r="K97" s="94"/>
      <c r="L97" s="18"/>
    </row>
    <row r="98" spans="1:12" s="19" customFormat="1" ht="15.6" customHeight="1" x14ac:dyDescent="0.25">
      <c r="A98" s="81"/>
      <c r="B98" s="101"/>
      <c r="C98" s="102"/>
      <c r="D98" s="103"/>
      <c r="E98" s="110" t="s">
        <v>138</v>
      </c>
      <c r="F98" s="105"/>
      <c r="G98" s="93"/>
      <c r="H98" s="126"/>
      <c r="I98" s="126"/>
      <c r="J98" s="126"/>
      <c r="K98" s="94"/>
      <c r="L98" s="18"/>
    </row>
    <row r="99" spans="1:12" s="19" customFormat="1" ht="13.9" customHeight="1" x14ac:dyDescent="0.25">
      <c r="A99" s="82"/>
      <c r="B99" s="91"/>
      <c r="C99" s="92"/>
      <c r="D99" s="99"/>
      <c r="E99" s="111">
        <f>J4</f>
        <v>44456</v>
      </c>
      <c r="F99" s="112"/>
      <c r="G99" s="95"/>
      <c r="H99" s="127"/>
      <c r="I99" s="127"/>
      <c r="J99" s="127"/>
      <c r="K99" s="88"/>
      <c r="L99" s="18"/>
    </row>
    <row r="100" spans="1:12" ht="14.45" customHeight="1" x14ac:dyDescent="0.25">
      <c r="A100" s="83" t="s">
        <v>54</v>
      </c>
      <c r="B100" s="89" t="s">
        <v>260</v>
      </c>
      <c r="C100" s="90"/>
      <c r="D100" s="98"/>
      <c r="E100" s="66" t="s">
        <v>194</v>
      </c>
      <c r="F100" s="67">
        <f>J4-29</f>
        <v>44427</v>
      </c>
      <c r="G100" s="93" t="s">
        <v>62</v>
      </c>
      <c r="H100" s="126"/>
      <c r="I100" s="126"/>
      <c r="J100" s="126"/>
      <c r="K100" s="94"/>
      <c r="L100" s="12"/>
    </row>
    <row r="101" spans="1:12" ht="13.9" customHeight="1" x14ac:dyDescent="0.25">
      <c r="A101" s="100"/>
      <c r="B101" s="101"/>
      <c r="C101" s="102"/>
      <c r="D101" s="103"/>
      <c r="E101" s="108" t="s">
        <v>138</v>
      </c>
      <c r="F101" s="109"/>
      <c r="G101" s="93"/>
      <c r="H101" s="126"/>
      <c r="I101" s="126"/>
      <c r="J101" s="126"/>
      <c r="K101" s="94"/>
      <c r="L101" s="12"/>
    </row>
    <row r="102" spans="1:12" ht="13.9" customHeight="1" x14ac:dyDescent="0.25">
      <c r="A102" s="100"/>
      <c r="B102" s="101"/>
      <c r="C102" s="102"/>
      <c r="D102" s="103"/>
      <c r="E102" s="104">
        <f>J4</f>
        <v>44456</v>
      </c>
      <c r="F102" s="105"/>
      <c r="G102" s="93"/>
      <c r="H102" s="126"/>
      <c r="I102" s="126"/>
      <c r="J102" s="126"/>
      <c r="K102" s="94"/>
      <c r="L102" s="12"/>
    </row>
    <row r="103" spans="1:12" ht="68.45" customHeight="1" x14ac:dyDescent="0.25">
      <c r="A103" s="84"/>
      <c r="B103" s="91"/>
      <c r="C103" s="92"/>
      <c r="D103" s="99"/>
      <c r="E103" s="93" t="s">
        <v>320</v>
      </c>
      <c r="F103" s="94"/>
      <c r="G103" s="95"/>
      <c r="H103" s="127"/>
      <c r="I103" s="127"/>
      <c r="J103" s="127"/>
      <c r="K103" s="88"/>
      <c r="L103" s="12"/>
    </row>
    <row r="104" spans="1:12" x14ac:dyDescent="0.25">
      <c r="A104" s="83" t="s">
        <v>56</v>
      </c>
      <c r="B104" s="89" t="s">
        <v>261</v>
      </c>
      <c r="C104" s="90"/>
      <c r="D104" s="90"/>
      <c r="E104" s="132" t="s">
        <v>262</v>
      </c>
      <c r="F104" s="133"/>
      <c r="G104" s="125" t="s">
        <v>140</v>
      </c>
      <c r="H104" s="125"/>
      <c r="I104" s="125"/>
      <c r="J104" s="125"/>
      <c r="K104" s="97"/>
      <c r="L104" s="12"/>
    </row>
    <row r="105" spans="1:12" x14ac:dyDescent="0.25">
      <c r="A105" s="100"/>
      <c r="B105" s="101"/>
      <c r="C105" s="102"/>
      <c r="D105" s="102"/>
      <c r="E105" s="134">
        <f>J17+30</f>
        <v>44409</v>
      </c>
      <c r="F105" s="109"/>
      <c r="G105" s="126"/>
      <c r="H105" s="126"/>
      <c r="I105" s="126"/>
      <c r="J105" s="126"/>
      <c r="K105" s="94"/>
      <c r="L105" s="12"/>
    </row>
    <row r="106" spans="1:12" ht="123" customHeight="1" x14ac:dyDescent="0.25">
      <c r="A106" s="84"/>
      <c r="B106" s="91"/>
      <c r="C106" s="92"/>
      <c r="D106" s="92"/>
      <c r="E106" s="95" t="s">
        <v>139</v>
      </c>
      <c r="F106" s="88"/>
      <c r="G106" s="127"/>
      <c r="H106" s="127"/>
      <c r="I106" s="127"/>
      <c r="J106" s="127"/>
      <c r="K106" s="88"/>
      <c r="L106" s="12"/>
    </row>
    <row r="107" spans="1:12" ht="13.15" customHeight="1" x14ac:dyDescent="0.25">
      <c r="A107" s="83" t="s">
        <v>57</v>
      </c>
      <c r="B107" s="89" t="s">
        <v>263</v>
      </c>
      <c r="C107" s="90"/>
      <c r="D107" s="98"/>
      <c r="E107" s="106" t="s">
        <v>6</v>
      </c>
      <c r="F107" s="107"/>
      <c r="G107" s="96" t="s">
        <v>142</v>
      </c>
      <c r="H107" s="125"/>
      <c r="I107" s="125"/>
      <c r="J107" s="125"/>
      <c r="K107" s="97"/>
      <c r="L107" s="12"/>
    </row>
    <row r="108" spans="1:12" ht="16.5" customHeight="1" x14ac:dyDescent="0.25">
      <c r="A108" s="100"/>
      <c r="B108" s="101"/>
      <c r="C108" s="102"/>
      <c r="D108" s="103"/>
      <c r="E108" s="104">
        <f>J6+10</f>
        <v>44468</v>
      </c>
      <c r="F108" s="105"/>
      <c r="G108" s="93"/>
      <c r="H108" s="126"/>
      <c r="I108" s="126"/>
      <c r="J108" s="126"/>
      <c r="K108" s="94"/>
      <c r="L108" s="12"/>
    </row>
    <row r="109" spans="1:12" s="27" customFormat="1" ht="68.45" customHeight="1" x14ac:dyDescent="0.25">
      <c r="A109" s="84"/>
      <c r="B109" s="91"/>
      <c r="C109" s="92"/>
      <c r="D109" s="99"/>
      <c r="E109" s="95" t="s">
        <v>141</v>
      </c>
      <c r="F109" s="88"/>
      <c r="G109" s="95"/>
      <c r="H109" s="127"/>
      <c r="I109" s="127"/>
      <c r="J109" s="127"/>
      <c r="K109" s="88"/>
      <c r="L109" s="26"/>
    </row>
    <row r="110" spans="1:12" ht="77.25" customHeight="1" x14ac:dyDescent="0.25">
      <c r="A110" s="83" t="s">
        <v>59</v>
      </c>
      <c r="B110" s="89" t="s">
        <v>264</v>
      </c>
      <c r="C110" s="90"/>
      <c r="D110" s="98"/>
      <c r="E110" s="93" t="s">
        <v>290</v>
      </c>
      <c r="F110" s="94"/>
      <c r="G110" s="96" t="s">
        <v>143</v>
      </c>
      <c r="H110" s="125"/>
      <c r="I110" s="125"/>
      <c r="J110" s="125"/>
      <c r="K110" s="97"/>
      <c r="L110" s="18"/>
    </row>
    <row r="111" spans="1:12" s="21" customFormat="1" ht="0.6" hidden="1" customHeight="1" x14ac:dyDescent="0.25">
      <c r="A111" s="84"/>
      <c r="B111" s="91"/>
      <c r="C111" s="92"/>
      <c r="D111" s="99"/>
      <c r="E111" s="95"/>
      <c r="F111" s="88"/>
      <c r="G111" s="95"/>
      <c r="H111" s="127"/>
      <c r="I111" s="127"/>
      <c r="J111" s="127"/>
      <c r="K111" s="88"/>
      <c r="L111" s="18"/>
    </row>
    <row r="112" spans="1:12" ht="61.9" customHeight="1" x14ac:dyDescent="0.25">
      <c r="A112" s="83" t="s">
        <v>60</v>
      </c>
      <c r="B112" s="89" t="s">
        <v>265</v>
      </c>
      <c r="C112" s="90"/>
      <c r="D112" s="90"/>
      <c r="E112" s="96" t="s">
        <v>291</v>
      </c>
      <c r="F112" s="97"/>
      <c r="G112" s="125" t="s">
        <v>144</v>
      </c>
      <c r="H112" s="125"/>
      <c r="I112" s="125"/>
      <c r="J112" s="125"/>
      <c r="K112" s="97"/>
      <c r="L112" s="12"/>
    </row>
    <row r="113" spans="1:12" ht="16.899999999999999" customHeight="1" x14ac:dyDescent="0.25">
      <c r="A113" s="100"/>
      <c r="B113" s="101"/>
      <c r="C113" s="102"/>
      <c r="D113" s="102"/>
      <c r="E113" s="93"/>
      <c r="F113" s="94"/>
      <c r="G113" s="126"/>
      <c r="H113" s="126"/>
      <c r="I113" s="126"/>
      <c r="J113" s="126"/>
      <c r="K113" s="94"/>
      <c r="L113" s="12"/>
    </row>
    <row r="114" spans="1:12" ht="77.25" customHeight="1" x14ac:dyDescent="0.25">
      <c r="A114" s="84"/>
      <c r="B114" s="91"/>
      <c r="C114" s="92"/>
      <c r="D114" s="92"/>
      <c r="E114" s="95"/>
      <c r="F114" s="88"/>
      <c r="G114" s="127"/>
      <c r="H114" s="127"/>
      <c r="I114" s="127"/>
      <c r="J114" s="127"/>
      <c r="K114" s="88"/>
      <c r="L114" s="12"/>
    </row>
    <row r="115" spans="1:12" ht="46.15" customHeight="1" x14ac:dyDescent="0.25">
      <c r="A115" s="83" t="s">
        <v>61</v>
      </c>
      <c r="B115" s="89" t="s">
        <v>266</v>
      </c>
      <c r="C115" s="90"/>
      <c r="D115" s="90"/>
      <c r="E115" s="93" t="s">
        <v>75</v>
      </c>
      <c r="F115" s="94"/>
      <c r="G115" s="125" t="s">
        <v>189</v>
      </c>
      <c r="H115" s="125"/>
      <c r="I115" s="125"/>
      <c r="J115" s="125"/>
      <c r="K115" s="97"/>
      <c r="L115" s="12"/>
    </row>
    <row r="116" spans="1:12" x14ac:dyDescent="0.25">
      <c r="A116" s="100"/>
      <c r="B116" s="101"/>
      <c r="C116" s="102"/>
      <c r="D116" s="102"/>
      <c r="E116" s="134"/>
      <c r="F116" s="109"/>
      <c r="G116" s="126"/>
      <c r="H116" s="126"/>
      <c r="I116" s="126"/>
      <c r="J116" s="126"/>
      <c r="K116" s="94"/>
      <c r="L116" s="12"/>
    </row>
    <row r="117" spans="1:12" ht="32.25" customHeight="1" x14ac:dyDescent="0.25">
      <c r="A117" s="84"/>
      <c r="B117" s="91"/>
      <c r="C117" s="92"/>
      <c r="D117" s="92"/>
      <c r="E117" s="95"/>
      <c r="F117" s="88"/>
      <c r="G117" s="127"/>
      <c r="H117" s="127"/>
      <c r="I117" s="127"/>
      <c r="J117" s="127"/>
      <c r="K117" s="88"/>
      <c r="L117" s="12"/>
    </row>
    <row r="118" spans="1:12" ht="126" customHeight="1" x14ac:dyDescent="0.25">
      <c r="A118" s="63" t="s">
        <v>63</v>
      </c>
      <c r="B118" s="115" t="s">
        <v>267</v>
      </c>
      <c r="C118" s="116"/>
      <c r="D118" s="117"/>
      <c r="E118" s="95" t="s">
        <v>145</v>
      </c>
      <c r="F118" s="88"/>
      <c r="G118" s="85" t="s">
        <v>193</v>
      </c>
      <c r="H118" s="135"/>
      <c r="I118" s="135"/>
      <c r="J118" s="135"/>
      <c r="K118" s="136"/>
      <c r="L118" s="18"/>
    </row>
    <row r="119" spans="1:12" ht="14.45" customHeight="1" x14ac:dyDescent="0.25">
      <c r="A119" s="83" t="s">
        <v>65</v>
      </c>
      <c r="B119" s="89" t="s">
        <v>268</v>
      </c>
      <c r="C119" s="90"/>
      <c r="D119" s="98"/>
      <c r="E119" s="132" t="s">
        <v>6</v>
      </c>
      <c r="F119" s="133"/>
      <c r="G119" s="96" t="s">
        <v>146</v>
      </c>
      <c r="H119" s="125"/>
      <c r="I119" s="125"/>
      <c r="J119" s="125"/>
      <c r="K119" s="97"/>
      <c r="L119" s="12"/>
    </row>
    <row r="120" spans="1:12" ht="15.6" customHeight="1" x14ac:dyDescent="0.25">
      <c r="A120" s="100"/>
      <c r="B120" s="101"/>
      <c r="C120" s="102"/>
      <c r="D120" s="103"/>
      <c r="E120" s="142">
        <f>J17+30</f>
        <v>44409</v>
      </c>
      <c r="F120" s="138"/>
      <c r="G120" s="93"/>
      <c r="H120" s="126"/>
      <c r="I120" s="126"/>
      <c r="J120" s="126"/>
      <c r="K120" s="94"/>
      <c r="L120" s="12"/>
    </row>
    <row r="121" spans="1:12" ht="43.15" customHeight="1" x14ac:dyDescent="0.25">
      <c r="A121" s="100"/>
      <c r="B121" s="101"/>
      <c r="C121" s="102"/>
      <c r="D121" s="103"/>
      <c r="E121" s="93" t="s">
        <v>139</v>
      </c>
      <c r="F121" s="94"/>
      <c r="G121" s="93"/>
      <c r="H121" s="126"/>
      <c r="I121" s="126"/>
      <c r="J121" s="126"/>
      <c r="K121" s="94"/>
      <c r="L121" s="12"/>
    </row>
    <row r="122" spans="1:12" ht="18" hidden="1" customHeight="1" x14ac:dyDescent="0.25">
      <c r="A122" s="84"/>
      <c r="B122" s="91"/>
      <c r="C122" s="92"/>
      <c r="D122" s="99"/>
      <c r="E122" s="95"/>
      <c r="F122" s="88"/>
      <c r="G122" s="95"/>
      <c r="H122" s="127"/>
      <c r="I122" s="127"/>
      <c r="J122" s="127"/>
      <c r="K122" s="88"/>
      <c r="L122" s="12"/>
    </row>
    <row r="123" spans="1:12" ht="144" customHeight="1" x14ac:dyDescent="0.25">
      <c r="A123" s="63" t="s">
        <v>66</v>
      </c>
      <c r="B123" s="115" t="s">
        <v>269</v>
      </c>
      <c r="C123" s="116"/>
      <c r="D123" s="117"/>
      <c r="E123" s="85" t="s">
        <v>147</v>
      </c>
      <c r="F123" s="86"/>
      <c r="G123" s="85" t="s">
        <v>43</v>
      </c>
      <c r="H123" s="135"/>
      <c r="I123" s="135"/>
      <c r="J123" s="135"/>
      <c r="K123" s="136"/>
      <c r="L123" s="18"/>
    </row>
    <row r="124" spans="1:12" ht="13.9" customHeight="1" x14ac:dyDescent="0.25">
      <c r="A124" s="83" t="s">
        <v>67</v>
      </c>
      <c r="B124" s="89" t="s">
        <v>214</v>
      </c>
      <c r="C124" s="90"/>
      <c r="D124" s="98"/>
      <c r="E124" s="123" t="s">
        <v>6</v>
      </c>
      <c r="F124" s="124"/>
      <c r="G124" s="96" t="s">
        <v>270</v>
      </c>
      <c r="H124" s="125"/>
      <c r="I124" s="125"/>
      <c r="J124" s="125"/>
      <c r="K124" s="97"/>
      <c r="L124" s="18"/>
    </row>
    <row r="125" spans="1:12" s="27" customFormat="1" ht="13.9" customHeight="1" x14ac:dyDescent="0.25">
      <c r="A125" s="100"/>
      <c r="B125" s="101"/>
      <c r="C125" s="102"/>
      <c r="D125" s="103"/>
      <c r="E125" s="104">
        <f>J6-31</f>
        <v>44427</v>
      </c>
      <c r="F125" s="105"/>
      <c r="G125" s="93"/>
      <c r="H125" s="126"/>
      <c r="I125" s="126"/>
      <c r="J125" s="126"/>
      <c r="K125" s="94"/>
      <c r="L125" s="18"/>
    </row>
    <row r="126" spans="1:12" s="27" customFormat="1" ht="30.75" customHeight="1" x14ac:dyDescent="0.25">
      <c r="A126" s="84"/>
      <c r="B126" s="91"/>
      <c r="C126" s="92"/>
      <c r="D126" s="99"/>
      <c r="E126" s="95" t="s">
        <v>64</v>
      </c>
      <c r="F126" s="88"/>
      <c r="G126" s="95"/>
      <c r="H126" s="127"/>
      <c r="I126" s="127"/>
      <c r="J126" s="127"/>
      <c r="K126" s="88"/>
      <c r="L126" s="18"/>
    </row>
    <row r="127" spans="1:12" ht="15" customHeight="1" x14ac:dyDescent="0.25">
      <c r="A127" s="83" t="s">
        <v>68</v>
      </c>
      <c r="B127" s="89" t="s">
        <v>309</v>
      </c>
      <c r="C127" s="90"/>
      <c r="D127" s="98"/>
      <c r="E127" s="123" t="s">
        <v>6</v>
      </c>
      <c r="F127" s="124"/>
      <c r="G127" s="96" t="s">
        <v>148</v>
      </c>
      <c r="H127" s="125"/>
      <c r="I127" s="125"/>
      <c r="J127" s="125"/>
      <c r="K127" s="97"/>
      <c r="L127" s="18"/>
    </row>
    <row r="128" spans="1:12" s="27" customFormat="1" ht="15.6" customHeight="1" x14ac:dyDescent="0.25">
      <c r="A128" s="100"/>
      <c r="B128" s="101"/>
      <c r="C128" s="102"/>
      <c r="D128" s="103"/>
      <c r="E128" s="142">
        <f>J6-11</f>
        <v>44447</v>
      </c>
      <c r="F128" s="138"/>
      <c r="G128" s="93"/>
      <c r="H128" s="126"/>
      <c r="I128" s="126"/>
      <c r="J128" s="126"/>
      <c r="K128" s="94"/>
      <c r="L128" s="18"/>
    </row>
    <row r="129" spans="1:12" s="27" customFormat="1" ht="61.5" customHeight="1" x14ac:dyDescent="0.25">
      <c r="A129" s="84"/>
      <c r="B129" s="91"/>
      <c r="C129" s="92"/>
      <c r="D129" s="99"/>
      <c r="E129" s="95" t="s">
        <v>58</v>
      </c>
      <c r="F129" s="88"/>
      <c r="G129" s="95"/>
      <c r="H129" s="127"/>
      <c r="I129" s="127"/>
      <c r="J129" s="127"/>
      <c r="K129" s="88"/>
      <c r="L129" s="18"/>
    </row>
    <row r="130" spans="1:12" ht="16.899999999999999" customHeight="1" x14ac:dyDescent="0.25">
      <c r="A130" s="83" t="s">
        <v>69</v>
      </c>
      <c r="B130" s="89" t="s">
        <v>271</v>
      </c>
      <c r="C130" s="90"/>
      <c r="D130" s="98"/>
      <c r="E130" s="68" t="s">
        <v>242</v>
      </c>
      <c r="F130" s="41">
        <f>J6-5</f>
        <v>44453</v>
      </c>
      <c r="G130" s="96" t="s">
        <v>150</v>
      </c>
      <c r="H130" s="125"/>
      <c r="I130" s="125"/>
      <c r="J130" s="125"/>
      <c r="K130" s="97"/>
      <c r="L130" s="18"/>
    </row>
    <row r="131" spans="1:12" s="27" customFormat="1" ht="18.600000000000001" customHeight="1" x14ac:dyDescent="0.25">
      <c r="A131" s="100"/>
      <c r="B131" s="101"/>
      <c r="C131" s="102"/>
      <c r="D131" s="103"/>
      <c r="E131" s="69" t="s">
        <v>21</v>
      </c>
      <c r="F131" s="70">
        <f>J6</f>
        <v>44458</v>
      </c>
      <c r="G131" s="93"/>
      <c r="H131" s="126"/>
      <c r="I131" s="126"/>
      <c r="J131" s="126"/>
      <c r="K131" s="94"/>
      <c r="L131" s="18"/>
    </row>
    <row r="132" spans="1:12" s="27" customFormat="1" ht="91.5" customHeight="1" x14ac:dyDescent="0.25">
      <c r="A132" s="84"/>
      <c r="B132" s="91"/>
      <c r="C132" s="92"/>
      <c r="D132" s="99"/>
      <c r="E132" s="95" t="s">
        <v>149</v>
      </c>
      <c r="F132" s="88"/>
      <c r="G132" s="95"/>
      <c r="H132" s="127"/>
      <c r="I132" s="127"/>
      <c r="J132" s="127"/>
      <c r="K132" s="88"/>
      <c r="L132" s="18"/>
    </row>
    <row r="133" spans="1:12" s="36" customFormat="1" ht="13.9" customHeight="1" x14ac:dyDescent="0.25">
      <c r="A133" s="83" t="s">
        <v>70</v>
      </c>
      <c r="B133" s="89" t="s">
        <v>272</v>
      </c>
      <c r="C133" s="90"/>
      <c r="D133" s="98"/>
      <c r="E133" s="78" t="s">
        <v>242</v>
      </c>
      <c r="F133" s="79">
        <f>J4</f>
        <v>44456</v>
      </c>
      <c r="G133" s="96" t="s">
        <v>150</v>
      </c>
      <c r="H133" s="125"/>
      <c r="I133" s="125"/>
      <c r="J133" s="125"/>
      <c r="K133" s="97"/>
      <c r="L133" s="18"/>
    </row>
    <row r="134" spans="1:12" s="36" customFormat="1" ht="18" customHeight="1" x14ac:dyDescent="0.25">
      <c r="A134" s="100"/>
      <c r="B134" s="101"/>
      <c r="C134" s="102"/>
      <c r="D134" s="103"/>
      <c r="E134" s="153" t="s">
        <v>321</v>
      </c>
      <c r="F134" s="153"/>
      <c r="G134" s="93"/>
      <c r="H134" s="126"/>
      <c r="I134" s="126"/>
      <c r="J134" s="126"/>
      <c r="K134" s="94"/>
      <c r="L134" s="18"/>
    </row>
    <row r="135" spans="1:12" ht="14.45" customHeight="1" x14ac:dyDescent="0.25">
      <c r="A135" s="100"/>
      <c r="B135" s="101"/>
      <c r="C135" s="102"/>
      <c r="D135" s="103"/>
      <c r="E135" s="154">
        <f>J6</f>
        <v>44458</v>
      </c>
      <c r="F135" s="154"/>
      <c r="G135" s="93"/>
      <c r="H135" s="126"/>
      <c r="I135" s="126"/>
      <c r="J135" s="126"/>
      <c r="K135" s="94"/>
      <c r="L135" s="18"/>
    </row>
    <row r="136" spans="1:12" s="27" customFormat="1" ht="55.15" customHeight="1" x14ac:dyDescent="0.25">
      <c r="A136" s="84"/>
      <c r="B136" s="91"/>
      <c r="C136" s="92"/>
      <c r="D136" s="99"/>
      <c r="E136" s="127" t="s">
        <v>151</v>
      </c>
      <c r="F136" s="127"/>
      <c r="G136" s="95"/>
      <c r="H136" s="127"/>
      <c r="I136" s="127"/>
      <c r="J136" s="127"/>
      <c r="K136" s="88"/>
      <c r="L136" s="18"/>
    </row>
    <row r="137" spans="1:12" x14ac:dyDescent="0.25">
      <c r="A137" s="83" t="s">
        <v>71</v>
      </c>
      <c r="B137" s="89" t="s">
        <v>273</v>
      </c>
      <c r="C137" s="90"/>
      <c r="D137" s="98"/>
      <c r="E137" s="77" t="s">
        <v>194</v>
      </c>
      <c r="F137" s="76">
        <f>J4-1</f>
        <v>44455</v>
      </c>
      <c r="G137" s="96" t="s">
        <v>152</v>
      </c>
      <c r="H137" s="125"/>
      <c r="I137" s="125"/>
      <c r="J137" s="125"/>
      <c r="K137" s="97"/>
      <c r="L137" s="12"/>
    </row>
    <row r="138" spans="1:12" x14ac:dyDescent="0.25">
      <c r="A138" s="100"/>
      <c r="B138" s="101"/>
      <c r="C138" s="102"/>
      <c r="D138" s="103"/>
      <c r="E138" s="71" t="s">
        <v>21</v>
      </c>
      <c r="F138" s="67">
        <f>J6</f>
        <v>44458</v>
      </c>
      <c r="G138" s="93"/>
      <c r="H138" s="126"/>
      <c r="I138" s="126"/>
      <c r="J138" s="126"/>
      <c r="K138" s="94"/>
      <c r="L138" s="12"/>
    </row>
    <row r="139" spans="1:12" ht="90" customHeight="1" x14ac:dyDescent="0.25">
      <c r="A139" s="84"/>
      <c r="B139" s="91"/>
      <c r="C139" s="92"/>
      <c r="D139" s="99"/>
      <c r="E139" s="95" t="s">
        <v>80</v>
      </c>
      <c r="F139" s="88"/>
      <c r="G139" s="95"/>
      <c r="H139" s="127"/>
      <c r="I139" s="127"/>
      <c r="J139" s="127"/>
      <c r="K139" s="88"/>
      <c r="L139" s="12"/>
    </row>
    <row r="140" spans="1:12" ht="28.15" customHeight="1" x14ac:dyDescent="0.25">
      <c r="A140" s="118" t="s">
        <v>81</v>
      </c>
      <c r="B140" s="119"/>
      <c r="C140" s="119"/>
      <c r="D140" s="119"/>
      <c r="E140" s="144"/>
      <c r="F140" s="144"/>
      <c r="G140" s="119"/>
      <c r="H140" s="119"/>
      <c r="I140" s="119"/>
      <c r="J140" s="119"/>
      <c r="K140" s="121"/>
      <c r="L140" s="15"/>
    </row>
    <row r="141" spans="1:12" s="31" customFormat="1" ht="16.149999999999999" customHeight="1" x14ac:dyDescent="0.25">
      <c r="A141" s="139" t="s">
        <v>72</v>
      </c>
      <c r="B141" s="89" t="s">
        <v>215</v>
      </c>
      <c r="C141" s="90"/>
      <c r="D141" s="90"/>
      <c r="E141" s="190" t="s">
        <v>6</v>
      </c>
      <c r="F141" s="149"/>
      <c r="G141" s="96" t="s">
        <v>305</v>
      </c>
      <c r="H141" s="125"/>
      <c r="I141" s="125"/>
      <c r="J141" s="125"/>
      <c r="K141" s="97"/>
      <c r="L141" s="32"/>
    </row>
    <row r="142" spans="1:12" ht="16.149999999999999" customHeight="1" x14ac:dyDescent="0.25">
      <c r="A142" s="140"/>
      <c r="B142" s="101"/>
      <c r="C142" s="102"/>
      <c r="D142" s="102"/>
      <c r="E142" s="142">
        <f>J17+9</f>
        <v>44388</v>
      </c>
      <c r="F142" s="138"/>
      <c r="G142" s="126"/>
      <c r="H142" s="126"/>
      <c r="I142" s="126"/>
      <c r="J142" s="126"/>
      <c r="K142" s="94"/>
      <c r="L142" s="12"/>
    </row>
    <row r="143" spans="1:12" ht="42" customHeight="1" x14ac:dyDescent="0.25">
      <c r="A143" s="141"/>
      <c r="B143" s="91"/>
      <c r="C143" s="92"/>
      <c r="D143" s="92"/>
      <c r="E143" s="95" t="s">
        <v>153</v>
      </c>
      <c r="F143" s="88"/>
      <c r="G143" s="95"/>
      <c r="H143" s="127"/>
      <c r="I143" s="127"/>
      <c r="J143" s="127"/>
      <c r="K143" s="88"/>
      <c r="L143" s="12"/>
    </row>
    <row r="144" spans="1:12" ht="68.45" customHeight="1" x14ac:dyDescent="0.25">
      <c r="A144" s="63" t="s">
        <v>73</v>
      </c>
      <c r="B144" s="115" t="s">
        <v>216</v>
      </c>
      <c r="C144" s="116"/>
      <c r="D144" s="117"/>
      <c r="E144" s="95" t="s">
        <v>274</v>
      </c>
      <c r="F144" s="88"/>
      <c r="G144" s="85" t="s">
        <v>43</v>
      </c>
      <c r="H144" s="135"/>
      <c r="I144" s="135"/>
      <c r="J144" s="135"/>
      <c r="K144" s="136"/>
      <c r="L144" s="18"/>
    </row>
    <row r="145" spans="1:12" ht="112.5" customHeight="1" x14ac:dyDescent="0.25">
      <c r="A145" s="63" t="s">
        <v>74</v>
      </c>
      <c r="B145" s="115" t="s">
        <v>217</v>
      </c>
      <c r="C145" s="116"/>
      <c r="D145" s="117"/>
      <c r="E145" s="85" t="s">
        <v>190</v>
      </c>
      <c r="F145" s="86"/>
      <c r="G145" s="85" t="s">
        <v>88</v>
      </c>
      <c r="H145" s="135"/>
      <c r="I145" s="135"/>
      <c r="J145" s="135"/>
      <c r="K145" s="136"/>
      <c r="L145" s="18"/>
    </row>
    <row r="146" spans="1:12" ht="43.15" customHeight="1" x14ac:dyDescent="0.25">
      <c r="A146" s="63" t="s">
        <v>76</v>
      </c>
      <c r="B146" s="115" t="s">
        <v>275</v>
      </c>
      <c r="C146" s="116"/>
      <c r="D146" s="117"/>
      <c r="E146" s="96" t="s">
        <v>91</v>
      </c>
      <c r="F146" s="97"/>
      <c r="G146" s="85" t="s">
        <v>88</v>
      </c>
      <c r="H146" s="135"/>
      <c r="I146" s="135"/>
      <c r="J146" s="135"/>
      <c r="K146" s="136"/>
      <c r="L146" s="18"/>
    </row>
    <row r="147" spans="1:12" ht="71.45" customHeight="1" x14ac:dyDescent="0.25">
      <c r="A147" s="83" t="s">
        <v>77</v>
      </c>
      <c r="B147" s="89" t="s">
        <v>218</v>
      </c>
      <c r="C147" s="90"/>
      <c r="D147" s="98"/>
      <c r="E147" s="96" t="s">
        <v>154</v>
      </c>
      <c r="F147" s="97"/>
      <c r="G147" s="96" t="s">
        <v>155</v>
      </c>
      <c r="H147" s="125"/>
      <c r="I147" s="125"/>
      <c r="J147" s="125"/>
      <c r="K147" s="97"/>
      <c r="L147" s="12"/>
    </row>
    <row r="148" spans="1:12" ht="16.899999999999999" hidden="1" customHeight="1" x14ac:dyDescent="0.25">
      <c r="A148" s="84"/>
      <c r="B148" s="91"/>
      <c r="C148" s="92"/>
      <c r="D148" s="99"/>
      <c r="E148" s="95"/>
      <c r="F148" s="88"/>
      <c r="G148" s="95"/>
      <c r="H148" s="127"/>
      <c r="I148" s="127"/>
      <c r="J148" s="127"/>
      <c r="K148" s="88"/>
      <c r="L148" s="12"/>
    </row>
    <row r="149" spans="1:12" ht="82.5" customHeight="1" x14ac:dyDescent="0.25">
      <c r="A149" s="63" t="s">
        <v>78</v>
      </c>
      <c r="B149" s="115" t="s">
        <v>219</v>
      </c>
      <c r="C149" s="116"/>
      <c r="D149" s="117"/>
      <c r="E149" s="85" t="s">
        <v>156</v>
      </c>
      <c r="F149" s="86"/>
      <c r="G149" s="85" t="s">
        <v>155</v>
      </c>
      <c r="H149" s="135"/>
      <c r="I149" s="135"/>
      <c r="J149" s="135"/>
      <c r="K149" s="136"/>
      <c r="L149" s="18"/>
    </row>
    <row r="150" spans="1:12" ht="63.75" customHeight="1" x14ac:dyDescent="0.25">
      <c r="A150" s="63" t="s">
        <v>79</v>
      </c>
      <c r="B150" s="115" t="s">
        <v>276</v>
      </c>
      <c r="C150" s="116"/>
      <c r="D150" s="117"/>
      <c r="E150" s="85" t="s">
        <v>277</v>
      </c>
      <c r="F150" s="86"/>
      <c r="G150" s="85" t="s">
        <v>202</v>
      </c>
      <c r="H150" s="135"/>
      <c r="I150" s="135"/>
      <c r="J150" s="135"/>
      <c r="K150" s="136"/>
      <c r="L150" s="18"/>
    </row>
    <row r="151" spans="1:12" ht="46.5" customHeight="1" x14ac:dyDescent="0.25">
      <c r="A151" s="63" t="s">
        <v>82</v>
      </c>
      <c r="B151" s="115" t="s">
        <v>220</v>
      </c>
      <c r="C151" s="116"/>
      <c r="D151" s="117"/>
      <c r="E151" s="85" t="s">
        <v>157</v>
      </c>
      <c r="F151" s="86"/>
      <c r="G151" s="85" t="s">
        <v>158</v>
      </c>
      <c r="H151" s="135"/>
      <c r="I151" s="135"/>
      <c r="J151" s="135"/>
      <c r="K151" s="136"/>
      <c r="L151" s="18"/>
    </row>
    <row r="152" spans="1:12" ht="138.6" customHeight="1" x14ac:dyDescent="0.25">
      <c r="A152" s="63" t="s">
        <v>83</v>
      </c>
      <c r="B152" s="115" t="s">
        <v>278</v>
      </c>
      <c r="C152" s="116"/>
      <c r="D152" s="117"/>
      <c r="E152" s="96" t="s">
        <v>159</v>
      </c>
      <c r="F152" s="97"/>
      <c r="G152" s="85" t="s">
        <v>160</v>
      </c>
      <c r="H152" s="135"/>
      <c r="I152" s="135"/>
      <c r="J152" s="135"/>
      <c r="K152" s="136"/>
      <c r="L152" s="18"/>
    </row>
    <row r="153" spans="1:12" s="27" customFormat="1" ht="15.6" customHeight="1" x14ac:dyDescent="0.25">
      <c r="A153" s="83" t="s">
        <v>84</v>
      </c>
      <c r="B153" s="89" t="s">
        <v>221</v>
      </c>
      <c r="C153" s="90"/>
      <c r="D153" s="90"/>
      <c r="E153" s="143">
        <f>J6-16</f>
        <v>44442</v>
      </c>
      <c r="F153" s="124"/>
      <c r="G153" s="125" t="s">
        <v>193</v>
      </c>
      <c r="H153" s="125"/>
      <c r="I153" s="125"/>
      <c r="J153" s="125"/>
      <c r="K153" s="97"/>
      <c r="L153" s="18"/>
    </row>
    <row r="154" spans="1:12" s="27" customFormat="1" ht="16.899999999999999" customHeight="1" x14ac:dyDescent="0.25">
      <c r="A154" s="100"/>
      <c r="B154" s="101"/>
      <c r="C154" s="102"/>
      <c r="D154" s="102"/>
      <c r="E154" s="104">
        <f>J6-6</f>
        <v>44452</v>
      </c>
      <c r="F154" s="105"/>
      <c r="G154" s="126"/>
      <c r="H154" s="126"/>
      <c r="I154" s="126"/>
      <c r="J154" s="126"/>
      <c r="K154" s="94"/>
      <c r="L154" s="18"/>
    </row>
    <row r="155" spans="1:12" ht="97.5" customHeight="1" x14ac:dyDescent="0.25">
      <c r="A155" s="84"/>
      <c r="B155" s="91"/>
      <c r="C155" s="92"/>
      <c r="D155" s="92"/>
      <c r="E155" s="95" t="s">
        <v>191</v>
      </c>
      <c r="F155" s="88"/>
      <c r="G155" s="127"/>
      <c r="H155" s="127"/>
      <c r="I155" s="127"/>
      <c r="J155" s="127"/>
      <c r="K155" s="88"/>
      <c r="L155" s="18"/>
    </row>
    <row r="156" spans="1:12" ht="30" customHeight="1" x14ac:dyDescent="0.25">
      <c r="A156" s="60" t="s">
        <v>85</v>
      </c>
      <c r="B156" s="115" t="s">
        <v>279</v>
      </c>
      <c r="C156" s="116"/>
      <c r="D156" s="117"/>
      <c r="E156" s="125" t="s">
        <v>161</v>
      </c>
      <c r="F156" s="97"/>
      <c r="G156" s="96" t="s">
        <v>88</v>
      </c>
      <c r="H156" s="125"/>
      <c r="I156" s="125"/>
      <c r="J156" s="125"/>
      <c r="K156" s="97"/>
      <c r="L156" s="20"/>
    </row>
    <row r="157" spans="1:12" ht="23.25" customHeight="1" x14ac:dyDescent="0.25">
      <c r="A157" s="83" t="s">
        <v>86</v>
      </c>
      <c r="B157" s="89" t="s">
        <v>222</v>
      </c>
      <c r="C157" s="90"/>
      <c r="D157" s="98"/>
      <c r="E157" s="96" t="s">
        <v>163</v>
      </c>
      <c r="F157" s="97"/>
      <c r="G157" s="96" t="s">
        <v>88</v>
      </c>
      <c r="H157" s="125"/>
      <c r="I157" s="125"/>
      <c r="J157" s="125"/>
      <c r="K157" s="97"/>
      <c r="L157" s="12"/>
    </row>
    <row r="158" spans="1:12" ht="27" customHeight="1" x14ac:dyDescent="0.25">
      <c r="A158" s="100"/>
      <c r="B158" s="101"/>
      <c r="C158" s="102"/>
      <c r="D158" s="103"/>
      <c r="E158" s="93"/>
      <c r="F158" s="94"/>
      <c r="G158" s="93"/>
      <c r="H158" s="126"/>
      <c r="I158" s="126"/>
      <c r="J158" s="126"/>
      <c r="K158" s="94"/>
      <c r="L158" s="12"/>
    </row>
    <row r="159" spans="1:12" ht="22.15" customHeight="1" x14ac:dyDescent="0.25">
      <c r="A159" s="84"/>
      <c r="B159" s="91"/>
      <c r="C159" s="92"/>
      <c r="D159" s="99"/>
      <c r="E159" s="95"/>
      <c r="F159" s="88"/>
      <c r="G159" s="95"/>
      <c r="H159" s="127"/>
      <c r="I159" s="127"/>
      <c r="J159" s="127"/>
      <c r="K159" s="88"/>
      <c r="L159" s="12"/>
    </row>
    <row r="160" spans="1:12" ht="44.45" customHeight="1" x14ac:dyDescent="0.25">
      <c r="A160" s="63" t="s">
        <v>87</v>
      </c>
      <c r="B160" s="115" t="s">
        <v>223</v>
      </c>
      <c r="C160" s="116"/>
      <c r="D160" s="117"/>
      <c r="E160" s="85" t="s">
        <v>162</v>
      </c>
      <c r="F160" s="86"/>
      <c r="G160" s="85" t="s">
        <v>202</v>
      </c>
      <c r="H160" s="135"/>
      <c r="I160" s="135"/>
      <c r="J160" s="135"/>
      <c r="K160" s="136"/>
      <c r="L160" s="18"/>
    </row>
    <row r="161" spans="1:12" s="27" customFormat="1" ht="14.45" customHeight="1" x14ac:dyDescent="0.25">
      <c r="A161" s="83" t="s">
        <v>89</v>
      </c>
      <c r="B161" s="89" t="s">
        <v>326</v>
      </c>
      <c r="C161" s="90"/>
      <c r="D161" s="98"/>
      <c r="E161" s="123" t="s">
        <v>6</v>
      </c>
      <c r="F161" s="124"/>
      <c r="G161" s="96" t="s">
        <v>195</v>
      </c>
      <c r="H161" s="125"/>
      <c r="I161" s="125"/>
      <c r="J161" s="125"/>
      <c r="K161" s="97"/>
      <c r="L161" s="18"/>
    </row>
    <row r="162" spans="1:12" s="27" customFormat="1" ht="16.899999999999999" customHeight="1" x14ac:dyDescent="0.25">
      <c r="A162" s="100"/>
      <c r="B162" s="101"/>
      <c r="C162" s="102"/>
      <c r="D162" s="103"/>
      <c r="E162" s="104">
        <f>J6+10</f>
        <v>44468</v>
      </c>
      <c r="F162" s="105"/>
      <c r="G162" s="93"/>
      <c r="H162" s="126"/>
      <c r="I162" s="126"/>
      <c r="J162" s="126"/>
      <c r="K162" s="94"/>
      <c r="L162" s="18"/>
    </row>
    <row r="163" spans="1:12" ht="40.9" customHeight="1" x14ac:dyDescent="0.25">
      <c r="A163" s="84"/>
      <c r="B163" s="91"/>
      <c r="C163" s="92"/>
      <c r="D163" s="99"/>
      <c r="E163" s="95" t="s">
        <v>141</v>
      </c>
      <c r="F163" s="88"/>
      <c r="G163" s="95"/>
      <c r="H163" s="127"/>
      <c r="I163" s="127"/>
      <c r="J163" s="127"/>
      <c r="K163" s="88"/>
      <c r="L163" s="18"/>
    </row>
    <row r="164" spans="1:12" ht="62.25" customHeight="1" x14ac:dyDescent="0.25">
      <c r="A164" s="63" t="s">
        <v>90</v>
      </c>
      <c r="B164" s="115" t="s">
        <v>327</v>
      </c>
      <c r="C164" s="116"/>
      <c r="D164" s="117"/>
      <c r="E164" s="85" t="s">
        <v>163</v>
      </c>
      <c r="F164" s="86"/>
      <c r="G164" s="85" t="s">
        <v>202</v>
      </c>
      <c r="H164" s="135"/>
      <c r="I164" s="135"/>
      <c r="J164" s="135"/>
      <c r="K164" s="136"/>
      <c r="L164" s="18"/>
    </row>
    <row r="165" spans="1:12" ht="57.6" customHeight="1" x14ac:dyDescent="0.25">
      <c r="A165" s="63" t="s">
        <v>92</v>
      </c>
      <c r="B165" s="115" t="s">
        <v>322</v>
      </c>
      <c r="C165" s="116"/>
      <c r="D165" s="117"/>
      <c r="E165" s="96" t="s">
        <v>164</v>
      </c>
      <c r="F165" s="97"/>
      <c r="G165" s="85" t="s">
        <v>193</v>
      </c>
      <c r="H165" s="135"/>
      <c r="I165" s="135"/>
      <c r="J165" s="135"/>
      <c r="K165" s="136"/>
      <c r="L165" s="18"/>
    </row>
    <row r="166" spans="1:12" s="27" customFormat="1" ht="15.6" customHeight="1" x14ac:dyDescent="0.25">
      <c r="A166" s="83" t="s">
        <v>166</v>
      </c>
      <c r="B166" s="89" t="s">
        <v>304</v>
      </c>
      <c r="C166" s="90"/>
      <c r="D166" s="90"/>
      <c r="E166" s="145" t="s">
        <v>242</v>
      </c>
      <c r="F166" s="146"/>
      <c r="G166" s="125" t="s">
        <v>155</v>
      </c>
      <c r="H166" s="125"/>
      <c r="I166" s="125"/>
      <c r="J166" s="125"/>
      <c r="K166" s="97"/>
      <c r="L166" s="18"/>
    </row>
    <row r="167" spans="1:12" s="27" customFormat="1" ht="15" customHeight="1" x14ac:dyDescent="0.25">
      <c r="A167" s="100"/>
      <c r="B167" s="101"/>
      <c r="C167" s="102"/>
      <c r="D167" s="102"/>
      <c r="E167" s="104">
        <f>J6+60</f>
        <v>44518</v>
      </c>
      <c r="F167" s="105"/>
      <c r="G167" s="126"/>
      <c r="H167" s="126"/>
      <c r="I167" s="126"/>
      <c r="J167" s="126"/>
      <c r="K167" s="94"/>
      <c r="L167" s="18"/>
    </row>
    <row r="168" spans="1:12" ht="44.25" customHeight="1" x14ac:dyDescent="0.25">
      <c r="A168" s="84"/>
      <c r="B168" s="91"/>
      <c r="C168" s="92"/>
      <c r="D168" s="99"/>
      <c r="E168" s="95" t="s">
        <v>165</v>
      </c>
      <c r="F168" s="88"/>
      <c r="G168" s="95"/>
      <c r="H168" s="127"/>
      <c r="I168" s="127"/>
      <c r="J168" s="127"/>
      <c r="K168" s="88"/>
      <c r="L168" s="18"/>
    </row>
    <row r="169" spans="1:12" ht="31.9" customHeight="1" x14ac:dyDescent="0.25">
      <c r="A169" s="118" t="s">
        <v>94</v>
      </c>
      <c r="B169" s="119"/>
      <c r="C169" s="119"/>
      <c r="D169" s="119"/>
      <c r="E169" s="144"/>
      <c r="F169" s="144"/>
      <c r="G169" s="119"/>
      <c r="H169" s="119"/>
      <c r="I169" s="119"/>
      <c r="J169" s="119"/>
      <c r="K169" s="121"/>
      <c r="L169" s="15"/>
    </row>
    <row r="170" spans="1:12" x14ac:dyDescent="0.25">
      <c r="A170" s="83" t="s">
        <v>168</v>
      </c>
      <c r="B170" s="89" t="s">
        <v>341</v>
      </c>
      <c r="C170" s="90"/>
      <c r="D170" s="90"/>
      <c r="E170" s="132" t="s">
        <v>6</v>
      </c>
      <c r="F170" s="133"/>
      <c r="G170" s="125" t="s">
        <v>193</v>
      </c>
      <c r="H170" s="125"/>
      <c r="I170" s="125"/>
      <c r="J170" s="125"/>
      <c r="K170" s="97"/>
      <c r="L170" s="12"/>
    </row>
    <row r="171" spans="1:12" x14ac:dyDescent="0.25">
      <c r="A171" s="100"/>
      <c r="B171" s="101"/>
      <c r="C171" s="102"/>
      <c r="D171" s="102"/>
      <c r="E171" s="134">
        <f>J6-21</f>
        <v>44437</v>
      </c>
      <c r="F171" s="109"/>
      <c r="G171" s="126"/>
      <c r="H171" s="126"/>
      <c r="I171" s="126"/>
      <c r="J171" s="126"/>
      <c r="K171" s="94"/>
      <c r="L171" s="12"/>
    </row>
    <row r="172" spans="1:12" ht="57.6" customHeight="1" x14ac:dyDescent="0.25">
      <c r="A172" s="84"/>
      <c r="B172" s="91"/>
      <c r="C172" s="92"/>
      <c r="D172" s="92"/>
      <c r="E172" s="95" t="s">
        <v>167</v>
      </c>
      <c r="F172" s="88"/>
      <c r="G172" s="127"/>
      <c r="H172" s="127"/>
      <c r="I172" s="127"/>
      <c r="J172" s="127"/>
      <c r="K172" s="88"/>
      <c r="L172" s="12"/>
    </row>
    <row r="173" spans="1:12" s="29" customFormat="1" ht="15" customHeight="1" x14ac:dyDescent="0.25">
      <c r="A173" s="83" t="s">
        <v>169</v>
      </c>
      <c r="B173" s="89" t="s">
        <v>342</v>
      </c>
      <c r="C173" s="90"/>
      <c r="D173" s="98"/>
      <c r="E173" s="137" t="s">
        <v>6</v>
      </c>
      <c r="F173" s="138"/>
      <c r="G173" s="96" t="s">
        <v>202</v>
      </c>
      <c r="H173" s="125"/>
      <c r="I173" s="125"/>
      <c r="J173" s="125"/>
      <c r="K173" s="97"/>
      <c r="L173" s="28"/>
    </row>
    <row r="174" spans="1:12" s="29" customFormat="1" ht="14.45" customHeight="1" x14ac:dyDescent="0.25">
      <c r="A174" s="100"/>
      <c r="B174" s="101"/>
      <c r="C174" s="102"/>
      <c r="D174" s="103"/>
      <c r="E174" s="142">
        <f>J6-21</f>
        <v>44437</v>
      </c>
      <c r="F174" s="138"/>
      <c r="G174" s="93"/>
      <c r="H174" s="126"/>
      <c r="I174" s="126"/>
      <c r="J174" s="126"/>
      <c r="K174" s="94"/>
      <c r="L174" s="28"/>
    </row>
    <row r="175" spans="1:12" s="29" customFormat="1" ht="27.6" customHeight="1" x14ac:dyDescent="0.25">
      <c r="A175" s="84"/>
      <c r="B175" s="91"/>
      <c r="C175" s="92"/>
      <c r="D175" s="99"/>
      <c r="E175" s="95" t="s">
        <v>167</v>
      </c>
      <c r="F175" s="88"/>
      <c r="G175" s="95"/>
      <c r="H175" s="127"/>
      <c r="I175" s="127"/>
      <c r="J175" s="127"/>
      <c r="K175" s="88"/>
      <c r="L175" s="28"/>
    </row>
    <row r="176" spans="1:12" s="29" customFormat="1" ht="14.45" customHeight="1" x14ac:dyDescent="0.25">
      <c r="A176" s="83" t="s">
        <v>171</v>
      </c>
      <c r="B176" s="89" t="s">
        <v>343</v>
      </c>
      <c r="C176" s="90"/>
      <c r="D176" s="98"/>
      <c r="E176" s="96" t="s">
        <v>303</v>
      </c>
      <c r="F176" s="97"/>
      <c r="G176" s="96" t="s">
        <v>170</v>
      </c>
      <c r="H176" s="125"/>
      <c r="I176" s="125"/>
      <c r="J176" s="125"/>
      <c r="K176" s="97"/>
      <c r="L176" s="28"/>
    </row>
    <row r="177" spans="1:12" s="29" customFormat="1" ht="15" customHeight="1" x14ac:dyDescent="0.25">
      <c r="A177" s="100"/>
      <c r="B177" s="101"/>
      <c r="C177" s="102"/>
      <c r="D177" s="103"/>
      <c r="E177" s="104">
        <f>E174+10</f>
        <v>44447</v>
      </c>
      <c r="F177" s="105"/>
      <c r="G177" s="93"/>
      <c r="H177" s="126"/>
      <c r="I177" s="126"/>
      <c r="J177" s="126"/>
      <c r="K177" s="94"/>
      <c r="L177" s="28"/>
    </row>
    <row r="178" spans="1:12" s="29" customFormat="1" ht="14.45" customHeight="1" x14ac:dyDescent="0.25">
      <c r="A178" s="84"/>
      <c r="B178" s="91"/>
      <c r="C178" s="92"/>
      <c r="D178" s="99"/>
      <c r="E178" s="95" t="s">
        <v>224</v>
      </c>
      <c r="F178" s="88"/>
      <c r="G178" s="95"/>
      <c r="H178" s="127"/>
      <c r="I178" s="127"/>
      <c r="J178" s="127"/>
      <c r="K178" s="88"/>
      <c r="L178" s="28"/>
    </row>
    <row r="179" spans="1:12" s="29" customFormat="1" ht="58.5" customHeight="1" x14ac:dyDescent="0.25">
      <c r="A179" s="72" t="s">
        <v>173</v>
      </c>
      <c r="B179" s="115" t="s">
        <v>225</v>
      </c>
      <c r="C179" s="116"/>
      <c r="D179" s="117"/>
      <c r="E179" s="85" t="s">
        <v>172</v>
      </c>
      <c r="F179" s="86"/>
      <c r="G179" s="85" t="s">
        <v>193</v>
      </c>
      <c r="H179" s="122"/>
      <c r="I179" s="122"/>
      <c r="J179" s="122"/>
      <c r="K179" s="86"/>
      <c r="L179" s="28"/>
    </row>
    <row r="180" spans="1:12" x14ac:dyDescent="0.25">
      <c r="A180" s="83" t="s">
        <v>174</v>
      </c>
      <c r="B180" s="89" t="s">
        <v>226</v>
      </c>
      <c r="C180" s="90"/>
      <c r="D180" s="90"/>
      <c r="E180" s="132" t="s">
        <v>6</v>
      </c>
      <c r="F180" s="133"/>
      <c r="G180" s="96" t="s">
        <v>195</v>
      </c>
      <c r="H180" s="125"/>
      <c r="I180" s="125"/>
      <c r="J180" s="125"/>
      <c r="K180" s="97"/>
      <c r="L180" s="12"/>
    </row>
    <row r="181" spans="1:12" x14ac:dyDescent="0.25">
      <c r="A181" s="100"/>
      <c r="B181" s="101"/>
      <c r="C181" s="102"/>
      <c r="D181" s="102"/>
      <c r="E181" s="134">
        <f>J6-11</f>
        <v>44447</v>
      </c>
      <c r="F181" s="109"/>
      <c r="G181" s="93"/>
      <c r="H181" s="126"/>
      <c r="I181" s="126"/>
      <c r="J181" s="126"/>
      <c r="K181" s="94"/>
      <c r="L181" s="12"/>
    </row>
    <row r="182" spans="1:12" ht="27" customHeight="1" x14ac:dyDescent="0.25">
      <c r="A182" s="84"/>
      <c r="B182" s="91"/>
      <c r="C182" s="92"/>
      <c r="D182" s="92"/>
      <c r="E182" s="93" t="s">
        <v>58</v>
      </c>
      <c r="F182" s="94"/>
      <c r="G182" s="95"/>
      <c r="H182" s="127"/>
      <c r="I182" s="127"/>
      <c r="J182" s="127"/>
      <c r="K182" s="88"/>
      <c r="L182" s="12"/>
    </row>
    <row r="183" spans="1:12" s="29" customFormat="1" ht="15.6" customHeight="1" x14ac:dyDescent="0.25">
      <c r="A183" s="83" t="s">
        <v>313</v>
      </c>
      <c r="B183" s="89" t="s">
        <v>280</v>
      </c>
      <c r="C183" s="90"/>
      <c r="D183" s="90"/>
      <c r="E183" s="132" t="s">
        <v>262</v>
      </c>
      <c r="F183" s="133"/>
      <c r="G183" s="125" t="s">
        <v>193</v>
      </c>
      <c r="H183" s="125"/>
      <c r="I183" s="125"/>
      <c r="J183" s="125"/>
      <c r="K183" s="97"/>
      <c r="L183" s="28"/>
    </row>
    <row r="184" spans="1:12" s="29" customFormat="1" ht="15.6" customHeight="1" x14ac:dyDescent="0.25">
      <c r="A184" s="100"/>
      <c r="B184" s="101"/>
      <c r="C184" s="102"/>
      <c r="D184" s="102"/>
      <c r="E184" s="134">
        <f>J4-2</f>
        <v>44454</v>
      </c>
      <c r="F184" s="109"/>
      <c r="G184" s="126"/>
      <c r="H184" s="126"/>
      <c r="I184" s="126"/>
      <c r="J184" s="126"/>
      <c r="K184" s="94"/>
      <c r="L184" s="28"/>
    </row>
    <row r="185" spans="1:12" s="29" customFormat="1" ht="27.6" customHeight="1" x14ac:dyDescent="0.25">
      <c r="A185" s="84"/>
      <c r="B185" s="91"/>
      <c r="C185" s="92"/>
      <c r="D185" s="92"/>
      <c r="E185" s="93" t="s">
        <v>310</v>
      </c>
      <c r="F185" s="94"/>
      <c r="G185" s="127"/>
      <c r="H185" s="127"/>
      <c r="I185" s="127"/>
      <c r="J185" s="127"/>
      <c r="K185" s="88"/>
      <c r="L185" s="28"/>
    </row>
    <row r="186" spans="1:12" s="36" customFormat="1" ht="18" customHeight="1" x14ac:dyDescent="0.25">
      <c r="A186" s="83" t="s">
        <v>175</v>
      </c>
      <c r="B186" s="218" t="s">
        <v>324</v>
      </c>
      <c r="C186" s="218"/>
      <c r="D186" s="218"/>
      <c r="E186" s="143" t="s">
        <v>323</v>
      </c>
      <c r="F186" s="151"/>
      <c r="G186" s="219" t="s">
        <v>195</v>
      </c>
      <c r="H186" s="219"/>
      <c r="I186" s="219"/>
      <c r="J186" s="219"/>
      <c r="K186" s="219"/>
      <c r="L186" s="35"/>
    </row>
    <row r="187" spans="1:12" ht="3.6" hidden="1" customHeight="1" x14ac:dyDescent="0.25">
      <c r="A187" s="100"/>
      <c r="B187" s="218"/>
      <c r="C187" s="218"/>
      <c r="D187" s="218"/>
      <c r="E187" s="104"/>
      <c r="F187" s="152"/>
      <c r="G187" s="219"/>
      <c r="H187" s="219"/>
      <c r="I187" s="219"/>
      <c r="J187" s="219"/>
      <c r="K187" s="219"/>
      <c r="L187" s="12"/>
    </row>
    <row r="188" spans="1:12" ht="1.1499999999999999" hidden="1" customHeight="1" x14ac:dyDescent="0.25">
      <c r="A188" s="100"/>
      <c r="B188" s="218"/>
      <c r="C188" s="218"/>
      <c r="D188" s="218"/>
      <c r="E188" s="104"/>
      <c r="F188" s="152"/>
      <c r="G188" s="219"/>
      <c r="H188" s="219"/>
      <c r="I188" s="219"/>
      <c r="J188" s="219"/>
      <c r="K188" s="219"/>
      <c r="L188" s="12"/>
    </row>
    <row r="189" spans="1:12" s="31" customFormat="1" ht="27" customHeight="1" x14ac:dyDescent="0.25">
      <c r="A189" s="84"/>
      <c r="B189" s="218"/>
      <c r="C189" s="218"/>
      <c r="D189" s="218"/>
      <c r="E189" s="147" t="s">
        <v>227</v>
      </c>
      <c r="F189" s="147"/>
      <c r="G189" s="219"/>
      <c r="H189" s="219"/>
      <c r="I189" s="219"/>
      <c r="J189" s="219"/>
      <c r="K189" s="219"/>
      <c r="L189" s="30"/>
    </row>
    <row r="190" spans="1:12" ht="14.45" customHeight="1" x14ac:dyDescent="0.25">
      <c r="A190" s="83" t="s">
        <v>314</v>
      </c>
      <c r="B190" s="89" t="s">
        <v>228</v>
      </c>
      <c r="C190" s="90"/>
      <c r="D190" s="90"/>
      <c r="E190" s="73" t="s">
        <v>242</v>
      </c>
      <c r="F190" s="62">
        <f>J6-10</f>
        <v>44448</v>
      </c>
      <c r="G190" s="125" t="s">
        <v>177</v>
      </c>
      <c r="H190" s="125"/>
      <c r="I190" s="125"/>
      <c r="J190" s="125"/>
      <c r="K190" s="97"/>
      <c r="L190" s="12"/>
    </row>
    <row r="191" spans="1:12" x14ac:dyDescent="0.25">
      <c r="A191" s="100"/>
      <c r="B191" s="101"/>
      <c r="C191" s="102"/>
      <c r="D191" s="102"/>
      <c r="E191" s="108" t="s">
        <v>325</v>
      </c>
      <c r="F191" s="109"/>
      <c r="G191" s="126"/>
      <c r="H191" s="126"/>
      <c r="I191" s="126"/>
      <c r="J191" s="126"/>
      <c r="K191" s="94"/>
      <c r="L191" s="12"/>
    </row>
    <row r="192" spans="1:12" ht="15.6" customHeight="1" x14ac:dyDescent="0.25">
      <c r="A192" s="100"/>
      <c r="B192" s="101"/>
      <c r="C192" s="102"/>
      <c r="D192" s="102"/>
      <c r="E192" s="134">
        <f>J6</f>
        <v>44458</v>
      </c>
      <c r="F192" s="109"/>
      <c r="G192" s="126"/>
      <c r="H192" s="126"/>
      <c r="I192" s="126"/>
      <c r="J192" s="126"/>
      <c r="K192" s="94"/>
      <c r="L192" s="12"/>
    </row>
    <row r="193" spans="1:12" ht="55.15" customHeight="1" x14ac:dyDescent="0.25">
      <c r="A193" s="84"/>
      <c r="B193" s="91"/>
      <c r="C193" s="92"/>
      <c r="D193" s="92"/>
      <c r="E193" s="93" t="s">
        <v>176</v>
      </c>
      <c r="F193" s="94"/>
      <c r="G193" s="127"/>
      <c r="H193" s="127"/>
      <c r="I193" s="127"/>
      <c r="J193" s="127"/>
      <c r="K193" s="88"/>
      <c r="L193" s="12"/>
    </row>
    <row r="194" spans="1:12" s="29" customFormat="1" ht="16.149999999999999" customHeight="1" x14ac:dyDescent="0.25">
      <c r="A194" s="83" t="s">
        <v>315</v>
      </c>
      <c r="B194" s="89" t="s">
        <v>292</v>
      </c>
      <c r="C194" s="90"/>
      <c r="D194" s="90"/>
      <c r="E194" s="148">
        <f>J6</f>
        <v>44458</v>
      </c>
      <c r="F194" s="149"/>
      <c r="G194" s="125" t="s">
        <v>193</v>
      </c>
      <c r="H194" s="125"/>
      <c r="I194" s="125"/>
      <c r="J194" s="125"/>
      <c r="K194" s="97"/>
      <c r="L194" s="28"/>
    </row>
    <row r="195" spans="1:12" s="29" customFormat="1" ht="13.9" customHeight="1" x14ac:dyDescent="0.25">
      <c r="A195" s="100"/>
      <c r="B195" s="101"/>
      <c r="C195" s="102"/>
      <c r="D195" s="102"/>
      <c r="E195" s="137" t="s">
        <v>178</v>
      </c>
      <c r="F195" s="138"/>
      <c r="G195" s="126"/>
      <c r="H195" s="126"/>
      <c r="I195" s="126"/>
      <c r="J195" s="126"/>
      <c r="K195" s="94"/>
      <c r="L195" s="28"/>
    </row>
    <row r="196" spans="1:12" ht="45.75" customHeight="1" x14ac:dyDescent="0.25">
      <c r="A196" s="84"/>
      <c r="B196" s="91"/>
      <c r="C196" s="92"/>
      <c r="D196" s="99"/>
      <c r="E196" s="93" t="s">
        <v>311</v>
      </c>
      <c r="F196" s="94"/>
      <c r="G196" s="95"/>
      <c r="H196" s="127"/>
      <c r="I196" s="127"/>
      <c r="J196" s="127"/>
      <c r="K196" s="88"/>
      <c r="L196" s="18"/>
    </row>
    <row r="197" spans="1:12" s="36" customFormat="1" ht="16.149999999999999" customHeight="1" x14ac:dyDescent="0.25">
      <c r="A197" s="83" t="s">
        <v>316</v>
      </c>
      <c r="B197" s="89" t="s">
        <v>296</v>
      </c>
      <c r="C197" s="90"/>
      <c r="D197" s="90"/>
      <c r="E197" s="148">
        <f>J6</f>
        <v>44458</v>
      </c>
      <c r="F197" s="149"/>
      <c r="G197" s="125" t="s">
        <v>202</v>
      </c>
      <c r="H197" s="125"/>
      <c r="I197" s="125"/>
      <c r="J197" s="125"/>
      <c r="K197" s="97"/>
      <c r="L197" s="35"/>
    </row>
    <row r="198" spans="1:12" s="36" customFormat="1" ht="13.9" customHeight="1" x14ac:dyDescent="0.25">
      <c r="A198" s="100"/>
      <c r="B198" s="101"/>
      <c r="C198" s="102"/>
      <c r="D198" s="102"/>
      <c r="E198" s="137" t="s">
        <v>178</v>
      </c>
      <c r="F198" s="138"/>
      <c r="G198" s="126"/>
      <c r="H198" s="126"/>
      <c r="I198" s="126"/>
      <c r="J198" s="126"/>
      <c r="K198" s="94"/>
      <c r="L198" s="35"/>
    </row>
    <row r="199" spans="1:12" s="36" customFormat="1" ht="29.45" customHeight="1" x14ac:dyDescent="0.25">
      <c r="A199" s="84"/>
      <c r="B199" s="91"/>
      <c r="C199" s="92"/>
      <c r="D199" s="99"/>
      <c r="E199" s="93" t="s">
        <v>311</v>
      </c>
      <c r="F199" s="94"/>
      <c r="G199" s="95"/>
      <c r="H199" s="127"/>
      <c r="I199" s="127"/>
      <c r="J199" s="127"/>
      <c r="K199" s="88"/>
      <c r="L199" s="18"/>
    </row>
    <row r="200" spans="1:12" s="29" customFormat="1" ht="16.149999999999999" customHeight="1" x14ac:dyDescent="0.25">
      <c r="A200" s="83" t="s">
        <v>93</v>
      </c>
      <c r="B200" s="89" t="s">
        <v>281</v>
      </c>
      <c r="C200" s="90"/>
      <c r="D200" s="90"/>
      <c r="E200" s="150">
        <f>J6</f>
        <v>44458</v>
      </c>
      <c r="F200" s="146"/>
      <c r="G200" s="125" t="s">
        <v>195</v>
      </c>
      <c r="H200" s="125"/>
      <c r="I200" s="125"/>
      <c r="J200" s="125"/>
      <c r="K200" s="97"/>
      <c r="L200" s="18"/>
    </row>
    <row r="201" spans="1:12" s="29" customFormat="1" ht="15.6" customHeight="1" x14ac:dyDescent="0.25">
      <c r="A201" s="100"/>
      <c r="B201" s="101"/>
      <c r="C201" s="102"/>
      <c r="D201" s="102"/>
      <c r="E201" s="137" t="s">
        <v>178</v>
      </c>
      <c r="F201" s="138"/>
      <c r="G201" s="126"/>
      <c r="H201" s="126"/>
      <c r="I201" s="126"/>
      <c r="J201" s="126"/>
      <c r="K201" s="94"/>
      <c r="L201" s="18"/>
    </row>
    <row r="202" spans="1:12" ht="28.15" customHeight="1" x14ac:dyDescent="0.25">
      <c r="A202" s="84"/>
      <c r="B202" s="91"/>
      <c r="C202" s="92"/>
      <c r="D202" s="99"/>
      <c r="E202" s="93" t="s">
        <v>311</v>
      </c>
      <c r="F202" s="94"/>
      <c r="G202" s="95"/>
      <c r="H202" s="127"/>
      <c r="I202" s="127"/>
      <c r="J202" s="127"/>
      <c r="K202" s="88"/>
      <c r="L202" s="18"/>
    </row>
    <row r="203" spans="1:12" s="29" customFormat="1" ht="16.149999999999999" customHeight="1" x14ac:dyDescent="0.25">
      <c r="A203" s="83" t="s">
        <v>95</v>
      </c>
      <c r="B203" s="89" t="s">
        <v>282</v>
      </c>
      <c r="C203" s="90"/>
      <c r="D203" s="90"/>
      <c r="E203" s="150">
        <f>J6</f>
        <v>44458</v>
      </c>
      <c r="F203" s="146"/>
      <c r="G203" s="125" t="s">
        <v>195</v>
      </c>
      <c r="H203" s="125"/>
      <c r="I203" s="125"/>
      <c r="J203" s="125"/>
      <c r="K203" s="97"/>
      <c r="L203" s="18"/>
    </row>
    <row r="204" spans="1:12" s="29" customFormat="1" ht="15.6" customHeight="1" x14ac:dyDescent="0.25">
      <c r="A204" s="100"/>
      <c r="B204" s="101"/>
      <c r="C204" s="102"/>
      <c r="D204" s="102"/>
      <c r="E204" s="137" t="s">
        <v>178</v>
      </c>
      <c r="F204" s="138"/>
      <c r="G204" s="126"/>
      <c r="H204" s="126"/>
      <c r="I204" s="126"/>
      <c r="J204" s="126"/>
      <c r="K204" s="94"/>
      <c r="L204" s="18"/>
    </row>
    <row r="205" spans="1:12" ht="55.9" customHeight="1" x14ac:dyDescent="0.25">
      <c r="A205" s="84"/>
      <c r="B205" s="91"/>
      <c r="C205" s="92"/>
      <c r="D205" s="99"/>
      <c r="E205" s="95" t="s">
        <v>283</v>
      </c>
      <c r="F205" s="88"/>
      <c r="G205" s="95"/>
      <c r="H205" s="127"/>
      <c r="I205" s="127"/>
      <c r="J205" s="127"/>
      <c r="K205" s="88"/>
      <c r="L205" s="18"/>
    </row>
    <row r="206" spans="1:12" ht="42.6" customHeight="1" x14ac:dyDescent="0.25">
      <c r="A206" s="63" t="s">
        <v>96</v>
      </c>
      <c r="B206" s="115" t="s">
        <v>293</v>
      </c>
      <c r="C206" s="116"/>
      <c r="D206" s="117"/>
      <c r="E206" s="85" t="s">
        <v>229</v>
      </c>
      <c r="F206" s="86"/>
      <c r="G206" s="85" t="s">
        <v>230</v>
      </c>
      <c r="H206" s="135"/>
      <c r="I206" s="135"/>
      <c r="J206" s="135"/>
      <c r="K206" s="136"/>
      <c r="L206" s="18"/>
    </row>
    <row r="207" spans="1:12" ht="42" customHeight="1" x14ac:dyDescent="0.25">
      <c r="A207" s="63" t="s">
        <v>97</v>
      </c>
      <c r="B207" s="115" t="s">
        <v>294</v>
      </c>
      <c r="C207" s="116"/>
      <c r="D207" s="117"/>
      <c r="E207" s="85" t="s">
        <v>106</v>
      </c>
      <c r="F207" s="86"/>
      <c r="G207" s="85" t="s">
        <v>195</v>
      </c>
      <c r="H207" s="135"/>
      <c r="I207" s="135"/>
      <c r="J207" s="135"/>
      <c r="K207" s="136"/>
      <c r="L207" s="18"/>
    </row>
    <row r="208" spans="1:12" ht="57" customHeight="1" x14ac:dyDescent="0.25">
      <c r="A208" s="63" t="s">
        <v>98</v>
      </c>
      <c r="B208" s="115" t="s">
        <v>231</v>
      </c>
      <c r="C208" s="116"/>
      <c r="D208" s="117"/>
      <c r="E208" s="85" t="s">
        <v>179</v>
      </c>
      <c r="F208" s="86"/>
      <c r="G208" s="85" t="s">
        <v>232</v>
      </c>
      <c r="H208" s="135"/>
      <c r="I208" s="135"/>
      <c r="J208" s="135"/>
      <c r="K208" s="136"/>
      <c r="L208" s="18"/>
    </row>
    <row r="209" spans="1:12" ht="15" customHeight="1" x14ac:dyDescent="0.25">
      <c r="A209" s="83" t="s">
        <v>99</v>
      </c>
      <c r="B209" s="89" t="s">
        <v>344</v>
      </c>
      <c r="C209" s="90"/>
      <c r="D209" s="90"/>
      <c r="E209" s="123" t="s">
        <v>284</v>
      </c>
      <c r="F209" s="124"/>
      <c r="G209" s="125" t="s">
        <v>202</v>
      </c>
      <c r="H209" s="125"/>
      <c r="I209" s="125"/>
      <c r="J209" s="125"/>
      <c r="K209" s="97"/>
      <c r="L209" s="12"/>
    </row>
    <row r="210" spans="1:12" x14ac:dyDescent="0.25">
      <c r="A210" s="100"/>
      <c r="B210" s="101"/>
      <c r="C210" s="102"/>
      <c r="D210" s="102"/>
      <c r="E210" s="104">
        <f>J6+8</f>
        <v>44466</v>
      </c>
      <c r="F210" s="105"/>
      <c r="G210" s="126"/>
      <c r="H210" s="126"/>
      <c r="I210" s="126"/>
      <c r="J210" s="126"/>
      <c r="K210" s="94"/>
      <c r="L210" s="12"/>
    </row>
    <row r="211" spans="1:12" ht="28.9" customHeight="1" x14ac:dyDescent="0.25">
      <c r="A211" s="84"/>
      <c r="B211" s="91"/>
      <c r="C211" s="92"/>
      <c r="D211" s="92"/>
      <c r="E211" s="95" t="s">
        <v>180</v>
      </c>
      <c r="F211" s="88"/>
      <c r="G211" s="127"/>
      <c r="H211" s="127"/>
      <c r="I211" s="127"/>
      <c r="J211" s="127"/>
      <c r="K211" s="88"/>
      <c r="L211" s="12"/>
    </row>
    <row r="212" spans="1:12" s="29" customFormat="1" ht="69" customHeight="1" x14ac:dyDescent="0.25">
      <c r="A212" s="72" t="s">
        <v>100</v>
      </c>
      <c r="B212" s="115" t="s">
        <v>345</v>
      </c>
      <c r="C212" s="116"/>
      <c r="D212" s="117"/>
      <c r="E212" s="95" t="s">
        <v>181</v>
      </c>
      <c r="F212" s="88"/>
      <c r="G212" s="85" t="s">
        <v>202</v>
      </c>
      <c r="H212" s="122"/>
      <c r="I212" s="122"/>
      <c r="J212" s="122"/>
      <c r="K212" s="86"/>
      <c r="L212" s="28"/>
    </row>
    <row r="213" spans="1:12" ht="15" customHeight="1" x14ac:dyDescent="0.25">
      <c r="A213" s="83" t="s">
        <v>101</v>
      </c>
      <c r="B213" s="89" t="s">
        <v>233</v>
      </c>
      <c r="C213" s="90"/>
      <c r="D213" s="90"/>
      <c r="E213" s="123" t="s">
        <v>6</v>
      </c>
      <c r="F213" s="124"/>
      <c r="G213" s="96" t="s">
        <v>193</v>
      </c>
      <c r="H213" s="125"/>
      <c r="I213" s="125"/>
      <c r="J213" s="125"/>
      <c r="K213" s="97"/>
      <c r="L213" s="12"/>
    </row>
    <row r="214" spans="1:12" x14ac:dyDescent="0.25">
      <c r="A214" s="100"/>
      <c r="B214" s="101"/>
      <c r="C214" s="102"/>
      <c r="D214" s="102"/>
      <c r="E214" s="130">
        <f>J6+15</f>
        <v>44473</v>
      </c>
      <c r="F214" s="131"/>
      <c r="G214" s="93"/>
      <c r="H214" s="126"/>
      <c r="I214" s="126"/>
      <c r="J214" s="126"/>
      <c r="K214" s="94"/>
      <c r="L214" s="12"/>
    </row>
    <row r="215" spans="1:12" ht="27.6" customHeight="1" x14ac:dyDescent="0.25">
      <c r="A215" s="84"/>
      <c r="B215" s="91"/>
      <c r="C215" s="92"/>
      <c r="D215" s="92"/>
      <c r="E215" s="95" t="s">
        <v>182</v>
      </c>
      <c r="F215" s="88"/>
      <c r="G215" s="95"/>
      <c r="H215" s="127"/>
      <c r="I215" s="127"/>
      <c r="J215" s="127"/>
      <c r="K215" s="88"/>
      <c r="L215" s="12"/>
    </row>
    <row r="216" spans="1:12" ht="41.45" customHeight="1" x14ac:dyDescent="0.25">
      <c r="A216" s="63" t="s">
        <v>102</v>
      </c>
      <c r="B216" s="115" t="s">
        <v>234</v>
      </c>
      <c r="C216" s="116"/>
      <c r="D216" s="117"/>
      <c r="E216" s="85" t="s">
        <v>285</v>
      </c>
      <c r="F216" s="86"/>
      <c r="G216" s="85" t="s">
        <v>202</v>
      </c>
      <c r="H216" s="122"/>
      <c r="I216" s="122"/>
      <c r="J216" s="122"/>
      <c r="K216" s="86"/>
      <c r="L216" s="18"/>
    </row>
    <row r="217" spans="1:12" ht="108.75" customHeight="1" x14ac:dyDescent="0.25">
      <c r="A217" s="63" t="s">
        <v>103</v>
      </c>
      <c r="B217" s="115" t="s">
        <v>235</v>
      </c>
      <c r="C217" s="116"/>
      <c r="D217" s="117"/>
      <c r="E217" s="96" t="s">
        <v>236</v>
      </c>
      <c r="F217" s="97"/>
      <c r="G217" s="85" t="s">
        <v>109</v>
      </c>
      <c r="H217" s="135"/>
      <c r="I217" s="135"/>
      <c r="J217" s="135"/>
      <c r="K217" s="136"/>
      <c r="L217" s="18"/>
    </row>
    <row r="218" spans="1:12" s="29" customFormat="1" ht="58.9" customHeight="1" x14ac:dyDescent="0.25">
      <c r="A218" s="60" t="s">
        <v>104</v>
      </c>
      <c r="B218" s="115" t="s">
        <v>286</v>
      </c>
      <c r="C218" s="116"/>
      <c r="D218" s="117"/>
      <c r="E218" s="85" t="s">
        <v>110</v>
      </c>
      <c r="F218" s="86"/>
      <c r="G218" s="85" t="s">
        <v>202</v>
      </c>
      <c r="H218" s="122"/>
      <c r="I218" s="122"/>
      <c r="J218" s="122"/>
      <c r="K218" s="86"/>
      <c r="L218" s="18"/>
    </row>
    <row r="219" spans="1:12" x14ac:dyDescent="0.25">
      <c r="A219" s="83" t="s">
        <v>105</v>
      </c>
      <c r="B219" s="89" t="s">
        <v>237</v>
      </c>
      <c r="C219" s="90"/>
      <c r="D219" s="90"/>
      <c r="E219" s="132" t="s">
        <v>262</v>
      </c>
      <c r="F219" s="133"/>
      <c r="G219" s="125" t="s">
        <v>202</v>
      </c>
      <c r="H219" s="125"/>
      <c r="I219" s="125"/>
      <c r="J219" s="125"/>
      <c r="K219" s="97"/>
      <c r="L219" s="12"/>
    </row>
    <row r="220" spans="1:12" x14ac:dyDescent="0.25">
      <c r="A220" s="100"/>
      <c r="B220" s="101"/>
      <c r="C220" s="102"/>
      <c r="D220" s="102"/>
      <c r="E220" s="134">
        <f>J6+30</f>
        <v>44488</v>
      </c>
      <c r="F220" s="109"/>
      <c r="G220" s="126"/>
      <c r="H220" s="126"/>
      <c r="I220" s="126"/>
      <c r="J220" s="126"/>
      <c r="K220" s="94"/>
      <c r="L220" s="12"/>
    </row>
    <row r="221" spans="1:12" ht="27.6" customHeight="1" x14ac:dyDescent="0.25">
      <c r="A221" s="84"/>
      <c r="B221" s="91"/>
      <c r="C221" s="92"/>
      <c r="D221" s="92"/>
      <c r="E221" s="95" t="s">
        <v>183</v>
      </c>
      <c r="F221" s="88"/>
      <c r="G221" s="127"/>
      <c r="H221" s="127"/>
      <c r="I221" s="127"/>
      <c r="J221" s="127"/>
      <c r="K221" s="88"/>
      <c r="L221" s="12"/>
    </row>
    <row r="222" spans="1:12" ht="96" customHeight="1" x14ac:dyDescent="0.25">
      <c r="A222" s="63" t="s">
        <v>107</v>
      </c>
      <c r="B222" s="115" t="s">
        <v>238</v>
      </c>
      <c r="C222" s="116"/>
      <c r="D222" s="117"/>
      <c r="E222" s="85" t="s">
        <v>287</v>
      </c>
      <c r="F222" s="86"/>
      <c r="G222" s="85" t="s">
        <v>202</v>
      </c>
      <c r="H222" s="135"/>
      <c r="I222" s="135"/>
      <c r="J222" s="135"/>
      <c r="K222" s="136"/>
      <c r="L222" s="18"/>
    </row>
    <row r="223" spans="1:12" x14ac:dyDescent="0.25">
      <c r="A223" s="83" t="s">
        <v>108</v>
      </c>
      <c r="B223" s="89" t="s">
        <v>239</v>
      </c>
      <c r="C223" s="90"/>
      <c r="D223" s="90"/>
      <c r="E223" s="132" t="s">
        <v>6</v>
      </c>
      <c r="F223" s="133"/>
      <c r="G223" s="125" t="s">
        <v>193</v>
      </c>
      <c r="H223" s="125"/>
      <c r="I223" s="125"/>
      <c r="J223" s="125"/>
      <c r="K223" s="97"/>
      <c r="L223" s="12"/>
    </row>
    <row r="224" spans="1:12" x14ac:dyDescent="0.25">
      <c r="A224" s="100"/>
      <c r="B224" s="101"/>
      <c r="C224" s="102"/>
      <c r="D224" s="102"/>
      <c r="E224" s="134">
        <f>J6+60</f>
        <v>44518</v>
      </c>
      <c r="F224" s="109"/>
      <c r="G224" s="126"/>
      <c r="H224" s="126"/>
      <c r="I224" s="126"/>
      <c r="J224" s="126"/>
      <c r="K224" s="94"/>
      <c r="L224" s="12"/>
    </row>
    <row r="225" spans="1:12" ht="46.5" customHeight="1" x14ac:dyDescent="0.25">
      <c r="A225" s="84"/>
      <c r="B225" s="91"/>
      <c r="C225" s="92"/>
      <c r="D225" s="92"/>
      <c r="E225" s="95" t="s">
        <v>111</v>
      </c>
      <c r="F225" s="88"/>
      <c r="G225" s="127"/>
      <c r="H225" s="127"/>
      <c r="I225" s="127"/>
      <c r="J225" s="127"/>
      <c r="K225" s="88"/>
      <c r="L225" s="12"/>
    </row>
    <row r="226" spans="1:12" x14ac:dyDescent="0.25">
      <c r="A226" s="43"/>
      <c r="B226" s="43"/>
      <c r="C226" s="43"/>
      <c r="D226" s="43"/>
      <c r="E226" s="43"/>
      <c r="F226" s="43"/>
      <c r="G226" s="43"/>
      <c r="H226" s="43"/>
      <c r="I226" s="43"/>
      <c r="J226" s="43"/>
      <c r="K226" s="43"/>
    </row>
    <row r="227" spans="1:12" x14ac:dyDescent="0.25">
      <c r="A227" s="129"/>
      <c r="B227" s="129"/>
      <c r="C227" s="43"/>
      <c r="D227" s="43"/>
      <c r="E227" s="43"/>
      <c r="F227" s="43"/>
      <c r="G227" s="43"/>
      <c r="H227" s="43"/>
      <c r="I227" s="43"/>
      <c r="J227" s="43"/>
      <c r="K227" s="43"/>
    </row>
    <row r="228" spans="1:12" ht="42.6" customHeight="1" x14ac:dyDescent="0.25">
      <c r="A228" s="128"/>
      <c r="B228" s="128"/>
      <c r="C228" s="128"/>
      <c r="D228" s="128"/>
      <c r="E228" s="128"/>
      <c r="F228" s="128"/>
      <c r="G228" s="128"/>
      <c r="H228" s="128"/>
      <c r="I228" s="128"/>
      <c r="J228" s="128"/>
      <c r="K228" s="128"/>
    </row>
  </sheetData>
  <sheetProtection formatCells="0" formatRows="0"/>
  <mergeCells count="448">
    <mergeCell ref="E4:H7"/>
    <mergeCell ref="J5:K5"/>
    <mergeCell ref="J4:K4"/>
    <mergeCell ref="B186:D189"/>
    <mergeCell ref="A186:A189"/>
    <mergeCell ref="G186:K189"/>
    <mergeCell ref="G1:K1"/>
    <mergeCell ref="E121:F122"/>
    <mergeCell ref="B156:D156"/>
    <mergeCell ref="A157:A159"/>
    <mergeCell ref="E156:F156"/>
    <mergeCell ref="G156:K156"/>
    <mergeCell ref="G84:K84"/>
    <mergeCell ref="G85:K85"/>
    <mergeCell ref="B79:D81"/>
    <mergeCell ref="G73:K78"/>
    <mergeCell ref="E78:F78"/>
    <mergeCell ref="E77:F77"/>
    <mergeCell ref="E76:F76"/>
    <mergeCell ref="B141:D143"/>
    <mergeCell ref="E141:F141"/>
    <mergeCell ref="G141:K143"/>
    <mergeCell ref="J6:K6"/>
    <mergeCell ref="J8:K8"/>
    <mergeCell ref="J9:K9"/>
    <mergeCell ref="J10:K10"/>
    <mergeCell ref="J12:K12"/>
    <mergeCell ref="J17:K17"/>
    <mergeCell ref="B19:D19"/>
    <mergeCell ref="B66:D66"/>
    <mergeCell ref="E157:F159"/>
    <mergeCell ref="E13:H17"/>
    <mergeCell ref="E41:F41"/>
    <mergeCell ref="B53:D53"/>
    <mergeCell ref="E53:F53"/>
    <mergeCell ref="A24:K24"/>
    <mergeCell ref="B25:D25"/>
    <mergeCell ref="J13:K13"/>
    <mergeCell ref="B29:D31"/>
    <mergeCell ref="E52:F52"/>
    <mergeCell ref="B49:D49"/>
    <mergeCell ref="E27:F27"/>
    <mergeCell ref="B67:D67"/>
    <mergeCell ref="E67:F67"/>
    <mergeCell ref="G67:K67"/>
    <mergeCell ref="B68:D68"/>
    <mergeCell ref="A21:A23"/>
    <mergeCell ref="A34:A36"/>
    <mergeCell ref="G41:K43"/>
    <mergeCell ref="G37:K39"/>
    <mergeCell ref="E28:F28"/>
    <mergeCell ref="E33:F33"/>
    <mergeCell ref="A37:A39"/>
    <mergeCell ref="E42:F42"/>
    <mergeCell ref="A40:K40"/>
    <mergeCell ref="B32:D33"/>
    <mergeCell ref="A32:A33"/>
    <mergeCell ref="E43:F43"/>
    <mergeCell ref="B37:D39"/>
    <mergeCell ref="G110:K111"/>
    <mergeCell ref="B21:D23"/>
    <mergeCell ref="G21:K23"/>
    <mergeCell ref="E21:F21"/>
    <mergeCell ref="E22:F22"/>
    <mergeCell ref="E23:F23"/>
    <mergeCell ref="B55:D55"/>
    <mergeCell ref="E55:F55"/>
    <mergeCell ref="G55:K55"/>
    <mergeCell ref="A44:K44"/>
    <mergeCell ref="B48:D48"/>
    <mergeCell ref="G25:K25"/>
    <mergeCell ref="G68:K68"/>
    <mergeCell ref="G53:K53"/>
    <mergeCell ref="B51:D51"/>
    <mergeCell ref="E51:F51"/>
    <mergeCell ref="B59:D62"/>
    <mergeCell ref="G65:K65"/>
    <mergeCell ref="E65:F65"/>
    <mergeCell ref="B34:D36"/>
    <mergeCell ref="G34:K36"/>
    <mergeCell ref="E34:F34"/>
    <mergeCell ref="A41:A43"/>
    <mergeCell ref="B41:D43"/>
    <mergeCell ref="G66:K66"/>
    <mergeCell ref="B65:D65"/>
    <mergeCell ref="E60:F60"/>
    <mergeCell ref="B63:D63"/>
    <mergeCell ref="E63:F63"/>
    <mergeCell ref="G63:K63"/>
    <mergeCell ref="G59:K62"/>
    <mergeCell ref="E59:F59"/>
    <mergeCell ref="B72:D72"/>
    <mergeCell ref="G72:K72"/>
    <mergeCell ref="B69:D69"/>
    <mergeCell ref="B70:D70"/>
    <mergeCell ref="E70:F70"/>
    <mergeCell ref="B160:D160"/>
    <mergeCell ref="G160:K160"/>
    <mergeCell ref="G54:K54"/>
    <mergeCell ref="E85:F85"/>
    <mergeCell ref="E86:F86"/>
    <mergeCell ref="B85:D85"/>
    <mergeCell ref="B86:D86"/>
    <mergeCell ref="B94:D96"/>
    <mergeCell ref="G94:K96"/>
    <mergeCell ref="G104:K106"/>
    <mergeCell ref="E104:F104"/>
    <mergeCell ref="E105:F105"/>
    <mergeCell ref="E106:F106"/>
    <mergeCell ref="E109:F109"/>
    <mergeCell ref="G79:K81"/>
    <mergeCell ref="E82:F82"/>
    <mergeCell ref="B112:D114"/>
    <mergeCell ref="G69:K69"/>
    <mergeCell ref="E69:F69"/>
    <mergeCell ref="E80:F80"/>
    <mergeCell ref="G70:K70"/>
    <mergeCell ref="E68:F68"/>
    <mergeCell ref="G112:K114"/>
    <mergeCell ref="G107:K109"/>
    <mergeCell ref="E8:H12"/>
    <mergeCell ref="E62:F62"/>
    <mergeCell ref="E64:F64"/>
    <mergeCell ref="G64:K64"/>
    <mergeCell ref="E47:F47"/>
    <mergeCell ref="G29:K31"/>
    <mergeCell ref="E29:F29"/>
    <mergeCell ref="E30:F30"/>
    <mergeCell ref="E31:F31"/>
    <mergeCell ref="G49:K49"/>
    <mergeCell ref="G48:K48"/>
    <mergeCell ref="G47:K47"/>
    <mergeCell ref="E37:F37"/>
    <mergeCell ref="E38:F38"/>
    <mergeCell ref="E39:F39"/>
    <mergeCell ref="E26:F26"/>
    <mergeCell ref="J14:K14"/>
    <mergeCell ref="G52:K52"/>
    <mergeCell ref="E35:F35"/>
    <mergeCell ref="E36:F36"/>
    <mergeCell ref="G45:K46"/>
    <mergeCell ref="G26:K28"/>
    <mergeCell ref="G32:K33"/>
    <mergeCell ref="G50:K50"/>
    <mergeCell ref="G97:K99"/>
    <mergeCell ref="A100:A103"/>
    <mergeCell ref="G100:K103"/>
    <mergeCell ref="E102:F102"/>
    <mergeCell ref="B84:D84"/>
    <mergeCell ref="A87:K87"/>
    <mergeCell ref="A88:A90"/>
    <mergeCell ref="E88:F88"/>
    <mergeCell ref="E89:F89"/>
    <mergeCell ref="E90:F90"/>
    <mergeCell ref="G88:K90"/>
    <mergeCell ref="B88:D90"/>
    <mergeCell ref="E93:F93"/>
    <mergeCell ref="E92:F92"/>
    <mergeCell ref="B91:D93"/>
    <mergeCell ref="E97:F97"/>
    <mergeCell ref="E94:F94"/>
    <mergeCell ref="E95:F95"/>
    <mergeCell ref="E96:F96"/>
    <mergeCell ref="B97:D99"/>
    <mergeCell ref="A91:A93"/>
    <mergeCell ref="E120:F120"/>
    <mergeCell ref="G123:K123"/>
    <mergeCell ref="A112:A114"/>
    <mergeCell ref="G82:K82"/>
    <mergeCell ref="G51:K51"/>
    <mergeCell ref="A2:K2"/>
    <mergeCell ref="E50:F50"/>
    <mergeCell ref="E54:F54"/>
    <mergeCell ref="B56:D58"/>
    <mergeCell ref="A56:A58"/>
    <mergeCell ref="E56:F56"/>
    <mergeCell ref="E58:F58"/>
    <mergeCell ref="E57:F57"/>
    <mergeCell ref="G56:K58"/>
    <mergeCell ref="G19:K19"/>
    <mergeCell ref="A20:K20"/>
    <mergeCell ref="E19:F19"/>
    <mergeCell ref="A29:A31"/>
    <mergeCell ref="A26:A28"/>
    <mergeCell ref="B50:D50"/>
    <mergeCell ref="B54:D54"/>
    <mergeCell ref="B47:D47"/>
    <mergeCell ref="B26:D28"/>
    <mergeCell ref="B8:C8"/>
    <mergeCell ref="E132:F132"/>
    <mergeCell ref="E136:F136"/>
    <mergeCell ref="A130:A132"/>
    <mergeCell ref="B130:D132"/>
    <mergeCell ref="G130:K132"/>
    <mergeCell ref="G152:K152"/>
    <mergeCell ref="B144:D144"/>
    <mergeCell ref="B145:D145"/>
    <mergeCell ref="B146:D146"/>
    <mergeCell ref="B149:D149"/>
    <mergeCell ref="B150:D150"/>
    <mergeCell ref="G144:K144"/>
    <mergeCell ref="G145:K145"/>
    <mergeCell ref="G146:K146"/>
    <mergeCell ref="G149:K149"/>
    <mergeCell ref="B151:D151"/>
    <mergeCell ref="B152:D152"/>
    <mergeCell ref="G133:K136"/>
    <mergeCell ref="E134:F134"/>
    <mergeCell ref="E135:F135"/>
    <mergeCell ref="E152:F152"/>
    <mergeCell ref="E149:F149"/>
    <mergeCell ref="E150:F150"/>
    <mergeCell ref="A161:A163"/>
    <mergeCell ref="E163:F163"/>
    <mergeCell ref="E164:F164"/>
    <mergeCell ref="E165:F165"/>
    <mergeCell ref="A183:A185"/>
    <mergeCell ref="G183:K185"/>
    <mergeCell ref="E184:F184"/>
    <mergeCell ref="E183:F183"/>
    <mergeCell ref="A180:A182"/>
    <mergeCell ref="B180:D182"/>
    <mergeCell ref="A166:A168"/>
    <mergeCell ref="G180:K182"/>
    <mergeCell ref="E179:F179"/>
    <mergeCell ref="E180:F180"/>
    <mergeCell ref="E181:F181"/>
    <mergeCell ref="E182:F182"/>
    <mergeCell ref="B173:D175"/>
    <mergeCell ref="A173:A175"/>
    <mergeCell ref="G173:K175"/>
    <mergeCell ref="E173:F173"/>
    <mergeCell ref="E174:F174"/>
    <mergeCell ref="A176:A178"/>
    <mergeCell ref="B176:D178"/>
    <mergeCell ref="G176:K178"/>
    <mergeCell ref="G190:K193"/>
    <mergeCell ref="B203:D205"/>
    <mergeCell ref="G203:K205"/>
    <mergeCell ref="E203:F203"/>
    <mergeCell ref="E204:F204"/>
    <mergeCell ref="B194:D196"/>
    <mergeCell ref="G194:K196"/>
    <mergeCell ref="E194:F194"/>
    <mergeCell ref="E195:F195"/>
    <mergeCell ref="B200:D202"/>
    <mergeCell ref="G200:K202"/>
    <mergeCell ref="E200:F200"/>
    <mergeCell ref="G179:K179"/>
    <mergeCell ref="E186:F188"/>
    <mergeCell ref="A209:A211"/>
    <mergeCell ref="B209:D211"/>
    <mergeCell ref="E209:F209"/>
    <mergeCell ref="E210:F210"/>
    <mergeCell ref="A190:A193"/>
    <mergeCell ref="E193:F193"/>
    <mergeCell ref="A197:A199"/>
    <mergeCell ref="B197:D199"/>
    <mergeCell ref="E197:F197"/>
    <mergeCell ref="E192:F192"/>
    <mergeCell ref="E191:F191"/>
    <mergeCell ref="B190:D193"/>
    <mergeCell ref="B206:D206"/>
    <mergeCell ref="B207:D207"/>
    <mergeCell ref="B208:D208"/>
    <mergeCell ref="E206:F206"/>
    <mergeCell ref="E207:F207"/>
    <mergeCell ref="E208:F208"/>
    <mergeCell ref="E211:F211"/>
    <mergeCell ref="A203:A205"/>
    <mergeCell ref="A194:A196"/>
    <mergeCell ref="A200:A202"/>
    <mergeCell ref="E201:F201"/>
    <mergeCell ref="E155:F155"/>
    <mergeCell ref="E139:F139"/>
    <mergeCell ref="E116:F116"/>
    <mergeCell ref="E117:F117"/>
    <mergeCell ref="B127:D129"/>
    <mergeCell ref="E142:F142"/>
    <mergeCell ref="E144:F144"/>
    <mergeCell ref="E189:F189"/>
    <mergeCell ref="E185:F185"/>
    <mergeCell ref="B183:D185"/>
    <mergeCell ref="B161:D163"/>
    <mergeCell ref="E176:F176"/>
    <mergeCell ref="E177:F177"/>
    <mergeCell ref="E175:F175"/>
    <mergeCell ref="E178:F178"/>
    <mergeCell ref="B179:D179"/>
    <mergeCell ref="A169:K169"/>
    <mergeCell ref="A170:A172"/>
    <mergeCell ref="B170:D172"/>
    <mergeCell ref="E170:F170"/>
    <mergeCell ref="B165:D165"/>
    <mergeCell ref="B157:D159"/>
    <mergeCell ref="E168:F168"/>
    <mergeCell ref="G161:K163"/>
    <mergeCell ref="E161:F161"/>
    <mergeCell ref="E171:F171"/>
    <mergeCell ref="E172:F172"/>
    <mergeCell ref="G170:K172"/>
    <mergeCell ref="B166:D168"/>
    <mergeCell ref="G166:K168"/>
    <mergeCell ref="E166:F166"/>
    <mergeCell ref="E167:F167"/>
    <mergeCell ref="G164:K164"/>
    <mergeCell ref="E162:F162"/>
    <mergeCell ref="G165:K165"/>
    <mergeCell ref="B164:D164"/>
    <mergeCell ref="E151:F151"/>
    <mergeCell ref="A140:K140"/>
    <mergeCell ref="B137:D139"/>
    <mergeCell ref="E146:F146"/>
    <mergeCell ref="B147:D148"/>
    <mergeCell ref="G115:K117"/>
    <mergeCell ref="E118:F118"/>
    <mergeCell ref="G118:K118"/>
    <mergeCell ref="E119:F119"/>
    <mergeCell ref="B124:D126"/>
    <mergeCell ref="A124:A126"/>
    <mergeCell ref="G124:K126"/>
    <mergeCell ref="E125:F125"/>
    <mergeCell ref="E126:F126"/>
    <mergeCell ref="B133:D136"/>
    <mergeCell ref="A133:A136"/>
    <mergeCell ref="E115:F115"/>
    <mergeCell ref="B118:D118"/>
    <mergeCell ref="B115:D117"/>
    <mergeCell ref="E124:F124"/>
    <mergeCell ref="B123:D123"/>
    <mergeCell ref="A115:A117"/>
    <mergeCell ref="A119:A122"/>
    <mergeCell ref="A137:A139"/>
    <mergeCell ref="G157:K159"/>
    <mergeCell ref="E160:F160"/>
    <mergeCell ref="A141:A143"/>
    <mergeCell ref="B119:D122"/>
    <mergeCell ref="G119:K122"/>
    <mergeCell ref="E128:F128"/>
    <mergeCell ref="E129:F129"/>
    <mergeCell ref="E123:F123"/>
    <mergeCell ref="A147:A148"/>
    <mergeCell ref="G147:K148"/>
    <mergeCell ref="E145:F145"/>
    <mergeCell ref="E143:F143"/>
    <mergeCell ref="E147:F148"/>
    <mergeCell ref="E153:F153"/>
    <mergeCell ref="B153:D155"/>
    <mergeCell ref="A153:A155"/>
    <mergeCell ref="G153:K155"/>
    <mergeCell ref="E154:F154"/>
    <mergeCell ref="A127:A129"/>
    <mergeCell ref="G127:K129"/>
    <mergeCell ref="G137:K139"/>
    <mergeCell ref="G150:K150"/>
    <mergeCell ref="G151:K151"/>
    <mergeCell ref="E127:F127"/>
    <mergeCell ref="E222:F222"/>
    <mergeCell ref="G216:K216"/>
    <mergeCell ref="G217:K217"/>
    <mergeCell ref="B217:D217"/>
    <mergeCell ref="E196:F196"/>
    <mergeCell ref="E202:F202"/>
    <mergeCell ref="E205:F205"/>
    <mergeCell ref="B216:D216"/>
    <mergeCell ref="B218:D218"/>
    <mergeCell ref="E218:F218"/>
    <mergeCell ref="G218:K218"/>
    <mergeCell ref="G197:K199"/>
    <mergeCell ref="E198:F198"/>
    <mergeCell ref="E199:F199"/>
    <mergeCell ref="B212:D212"/>
    <mergeCell ref="E212:F212"/>
    <mergeCell ref="G212:K212"/>
    <mergeCell ref="G209:K211"/>
    <mergeCell ref="G206:K206"/>
    <mergeCell ref="G207:K207"/>
    <mergeCell ref="G208:K208"/>
    <mergeCell ref="A228:K228"/>
    <mergeCell ref="A227:B227"/>
    <mergeCell ref="G223:K225"/>
    <mergeCell ref="A213:A215"/>
    <mergeCell ref="B213:D215"/>
    <mergeCell ref="E213:F213"/>
    <mergeCell ref="E215:F215"/>
    <mergeCell ref="E214:F214"/>
    <mergeCell ref="G213:K215"/>
    <mergeCell ref="E216:F216"/>
    <mergeCell ref="E217:F217"/>
    <mergeCell ref="A219:A221"/>
    <mergeCell ref="A223:A225"/>
    <mergeCell ref="B223:D225"/>
    <mergeCell ref="E223:F223"/>
    <mergeCell ref="E225:F225"/>
    <mergeCell ref="E224:F224"/>
    <mergeCell ref="G222:K222"/>
    <mergeCell ref="B219:D221"/>
    <mergeCell ref="E219:F219"/>
    <mergeCell ref="E220:F220"/>
    <mergeCell ref="E221:F221"/>
    <mergeCell ref="B222:D222"/>
    <mergeCell ref="G219:K221"/>
    <mergeCell ref="E25:F25"/>
    <mergeCell ref="E103:F103"/>
    <mergeCell ref="E101:F101"/>
    <mergeCell ref="B100:D103"/>
    <mergeCell ref="E98:F98"/>
    <mergeCell ref="E99:F99"/>
    <mergeCell ref="E84:F84"/>
    <mergeCell ref="E79:F79"/>
    <mergeCell ref="B82:D82"/>
    <mergeCell ref="A83:K83"/>
    <mergeCell ref="G86:K86"/>
    <mergeCell ref="A94:A96"/>
    <mergeCell ref="E91:F91"/>
    <mergeCell ref="E75:F75"/>
    <mergeCell ref="E74:F74"/>
    <mergeCell ref="A73:A78"/>
    <mergeCell ref="B73:D78"/>
    <mergeCell ref="E73:F73"/>
    <mergeCell ref="E81:F81"/>
    <mergeCell ref="A79:A81"/>
    <mergeCell ref="G91:K93"/>
    <mergeCell ref="G71:K71"/>
    <mergeCell ref="B71:D71"/>
    <mergeCell ref="E71:F71"/>
    <mergeCell ref="E112:F114"/>
    <mergeCell ref="A110:A111"/>
    <mergeCell ref="B110:D111"/>
    <mergeCell ref="A104:A106"/>
    <mergeCell ref="B107:D109"/>
    <mergeCell ref="E108:F108"/>
    <mergeCell ref="E107:F107"/>
    <mergeCell ref="A107:A109"/>
    <mergeCell ref="B104:D106"/>
    <mergeCell ref="A59:A62"/>
    <mergeCell ref="A45:A46"/>
    <mergeCell ref="E48:F48"/>
    <mergeCell ref="E49:F49"/>
    <mergeCell ref="E46:F46"/>
    <mergeCell ref="B45:D46"/>
    <mergeCell ref="A97:A99"/>
    <mergeCell ref="E72:F72"/>
    <mergeCell ref="E110:F111"/>
    <mergeCell ref="B52:D52"/>
    <mergeCell ref="B64:D64"/>
    <mergeCell ref="E61:F61"/>
    <mergeCell ref="E66:F66"/>
  </mergeCells>
  <pageMargins left="0.98425196850393704" right="0.78740157480314965" top="0.19685039370078741" bottom="0.19685039370078741" header="0.31496062992125984" footer="0.31496062992125984"/>
  <pageSetup paperSize="9" scale="9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Лист1!_ftn1</vt:lpstr>
    </vt:vector>
  </TitlesOfParts>
  <Company>Krokoz™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Nechevskiy</cp:lastModifiedBy>
  <cp:lastPrinted>2021-06-21T06:53:56Z</cp:lastPrinted>
  <dcterms:created xsi:type="dcterms:W3CDTF">2017-03-03T04:11:20Z</dcterms:created>
  <dcterms:modified xsi:type="dcterms:W3CDTF">2021-06-25T05:34:49Z</dcterms:modified>
</cp:coreProperties>
</file>